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92.168.24.95\スポ協ｰ共有\①-2小松市民スポーツ大会(冬季大会)\スキー競技\1-要項\☆78\"/>
    </mc:Choice>
  </mc:AlternateContent>
  <workbookProtection workbookAlgorithmName="SHA-512" workbookHashValue="BOk2qJ2sZlt2zsKhn0HjxcaaJQt4q2WU23ruM4IjRv+I2I4xN75SwRDpVh6sVLr6NZkZobpFu0Odgk+6ghW8CA==" workbookSaltValue="ckBt6gITChC1OLpgNOg1ww==" workbookSpinCount="100000" lockStructure="1"/>
  <bookViews>
    <workbookView xWindow="-120" yWindow="-120" windowWidth="29040" windowHeight="15720" tabRatio="860" activeTab="3"/>
  </bookViews>
  <sheets>
    <sheet name="要項" sheetId="6" r:id="rId1"/>
    <sheet name="市スポ練習会" sheetId="2" r:id="rId2"/>
    <sheet name="レンタル申込" sheetId="11" r:id="rId3"/>
    <sheet name="申込書" sheetId="16" r:id="rId4"/>
    <sheet name="アル男" sheetId="39" state="hidden" r:id="rId5"/>
    <sheet name="アル女" sheetId="40" state="hidden" r:id="rId6"/>
    <sheet name="クロ男" sheetId="41" state="hidden" r:id="rId7"/>
    <sheet name="クロ女" sheetId="42" state="hidden" r:id="rId8"/>
    <sheet name="アルペン男" sheetId="43" state="hidden" r:id="rId9"/>
    <sheet name="アルペン女" sheetId="44" state="hidden" r:id="rId10"/>
    <sheet name="クロス男" sheetId="45" state="hidden" r:id="rId11"/>
    <sheet name="クロス女" sheetId="46" state="hidden" r:id="rId12"/>
    <sheet name="2024アルペン男個票" sheetId="22" state="hidden" r:id="rId13"/>
    <sheet name="2024アルペン女個票" sheetId="47" state="hidden" r:id="rId14"/>
    <sheet name="2024クロス男個票" sheetId="48" state="hidden" r:id="rId15"/>
    <sheet name="2024クロス女個票" sheetId="49" state="hidden" r:id="rId16"/>
    <sheet name="Sheet2" sheetId="51" state="hidden" r:id="rId17"/>
    <sheet name="リスト" sheetId="23" state="hidden" r:id="rId18"/>
    <sheet name="出走" sheetId="5" state="hidden" r:id="rId19"/>
    <sheet name="得点例" sheetId="4" state="hidden" r:id="rId20"/>
  </sheets>
  <definedNames>
    <definedName name="_xlnm.Print_Area" localSheetId="13">'2024アルペン女個票'!$A$1:$J$160</definedName>
    <definedName name="_xlnm.Print_Area" localSheetId="12">'2024アルペン男個票'!$A$1:$J$200</definedName>
    <definedName name="_xlnm.Print_Area" localSheetId="15">'2024クロス女個票'!$A$1:$J$80</definedName>
    <definedName name="_xlnm.Print_Area" localSheetId="14">'2024クロス男個票'!$A$1:$J$120</definedName>
    <definedName name="_xlnm.Print_Area" localSheetId="2">レンタル申込!$A$1:$I$31</definedName>
    <definedName name="_xlnm.Print_Area" localSheetId="1">市スポ練習会!$A$1:$AF$73</definedName>
    <definedName name="_xlnm.Print_Area" localSheetId="0">要項!$A$11:$V$131</definedName>
    <definedName name="一部">#REF!</definedName>
    <definedName name="二部">#REF!</definedName>
    <definedName name="部">#REF!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0" i="11" l="1"/>
  <c r="E8" i="16" l="1"/>
  <c r="I38" i="51"/>
  <c r="A39" i="51" s="1"/>
  <c r="I36" i="51"/>
  <c r="K36" i="51" s="1"/>
  <c r="I34" i="51"/>
  <c r="C35" i="51" s="1"/>
  <c r="I32" i="51"/>
  <c r="K32" i="51" s="1"/>
  <c r="I29" i="51"/>
  <c r="A30" i="51" s="1"/>
  <c r="K108" i="16" s="1"/>
  <c r="K220" i="16" s="1"/>
  <c r="I27" i="51"/>
  <c r="K27" i="51" s="1"/>
  <c r="I25" i="51"/>
  <c r="C26" i="51" s="1"/>
  <c r="I23" i="51"/>
  <c r="K23" i="51" s="1"/>
  <c r="I21" i="51"/>
  <c r="C22" i="51" s="1"/>
  <c r="Q52" i="16" s="1"/>
  <c r="I19" i="51"/>
  <c r="K19" i="51" s="1"/>
  <c r="F2" i="42"/>
  <c r="F4" i="42" s="1"/>
  <c r="F2" i="41"/>
  <c r="F6" i="41" s="1"/>
  <c r="F2" i="40"/>
  <c r="F5" i="40" s="1"/>
  <c r="F2" i="39"/>
  <c r="F4" i="39" s="1"/>
  <c r="F2" i="43"/>
  <c r="F3" i="43" s="1"/>
  <c r="F2" i="44"/>
  <c r="F3" i="44" s="1"/>
  <c r="F2" i="45"/>
  <c r="F3" i="45" s="1"/>
  <c r="F2" i="46"/>
  <c r="F4" i="46" s="1"/>
  <c r="C2" i="46"/>
  <c r="B9" i="47"/>
  <c r="H8" i="16"/>
  <c r="C9" i="43"/>
  <c r="N6" i="16"/>
  <c r="K6" i="16"/>
  <c r="B17" i="49"/>
  <c r="B33" i="49" s="1"/>
  <c r="B37" i="49" s="1"/>
  <c r="B41" i="49" s="1"/>
  <c r="B13" i="49"/>
  <c r="B9" i="49"/>
  <c r="B5" i="49"/>
  <c r="B17" i="48"/>
  <c r="B25" i="48" s="1"/>
  <c r="B13" i="48"/>
  <c r="B9" i="48"/>
  <c r="B5" i="48"/>
  <c r="B17" i="47"/>
  <c r="B21" i="47" s="1"/>
  <c r="B13" i="47"/>
  <c r="B5" i="47"/>
  <c r="B17" i="22"/>
  <c r="B29" i="22" s="1"/>
  <c r="B13" i="22"/>
  <c r="B9" i="22"/>
  <c r="B5" i="22"/>
  <c r="C21" i="46"/>
  <c r="C20" i="46"/>
  <c r="C19" i="46"/>
  <c r="C18" i="46"/>
  <c r="C17" i="46"/>
  <c r="C16" i="46"/>
  <c r="C15" i="46"/>
  <c r="C14" i="46"/>
  <c r="C13" i="46"/>
  <c r="C12" i="46"/>
  <c r="C11" i="46"/>
  <c r="C10" i="46"/>
  <c r="C9" i="46"/>
  <c r="C8" i="46"/>
  <c r="C7" i="46"/>
  <c r="C6" i="46"/>
  <c r="C5" i="46"/>
  <c r="C4" i="46"/>
  <c r="C3" i="46"/>
  <c r="D1" i="46" a="1"/>
  <c r="D1" i="46" s="1"/>
  <c r="C31" i="45"/>
  <c r="C30" i="45"/>
  <c r="C29" i="45"/>
  <c r="C28" i="45"/>
  <c r="C27" i="45"/>
  <c r="C26" i="45"/>
  <c r="C25" i="45"/>
  <c r="C24" i="45"/>
  <c r="C23" i="45"/>
  <c r="C22" i="45"/>
  <c r="C21" i="45"/>
  <c r="C20" i="45"/>
  <c r="C19" i="45"/>
  <c r="C18" i="45"/>
  <c r="C17" i="45"/>
  <c r="C16" i="45"/>
  <c r="C15" i="45"/>
  <c r="C14" i="45"/>
  <c r="C13" i="45"/>
  <c r="C12" i="45"/>
  <c r="C11" i="45"/>
  <c r="C10" i="45"/>
  <c r="C9" i="45"/>
  <c r="C8" i="45"/>
  <c r="C7" i="45"/>
  <c r="C6" i="45"/>
  <c r="C5" i="45"/>
  <c r="C4" i="45"/>
  <c r="C3" i="45"/>
  <c r="C2" i="45"/>
  <c r="C41" i="44"/>
  <c r="C40" i="44"/>
  <c r="C39" i="44"/>
  <c r="C38" i="44"/>
  <c r="C37" i="44"/>
  <c r="C36" i="44"/>
  <c r="C35" i="44"/>
  <c r="C34" i="44"/>
  <c r="C33" i="44"/>
  <c r="C32" i="44"/>
  <c r="C31" i="44"/>
  <c r="C30" i="44"/>
  <c r="C29" i="44"/>
  <c r="C28" i="44"/>
  <c r="C27" i="44"/>
  <c r="C26" i="44"/>
  <c r="C25" i="44"/>
  <c r="C24" i="44"/>
  <c r="C23" i="44"/>
  <c r="C22" i="44"/>
  <c r="C21" i="44"/>
  <c r="C20" i="44"/>
  <c r="C19" i="44"/>
  <c r="C18" i="44"/>
  <c r="C17" i="44"/>
  <c r="C16" i="44"/>
  <c r="C15" i="44"/>
  <c r="C14" i="44"/>
  <c r="C13" i="44"/>
  <c r="C12" i="44"/>
  <c r="C11" i="44"/>
  <c r="C10" i="44"/>
  <c r="C9" i="44"/>
  <c r="C8" i="44"/>
  <c r="C7" i="44"/>
  <c r="C6" i="44"/>
  <c r="C5" i="44"/>
  <c r="C4" i="44"/>
  <c r="C3" i="44"/>
  <c r="C2" i="44"/>
  <c r="C61" i="43"/>
  <c r="C60" i="43"/>
  <c r="C59" i="43"/>
  <c r="C58" i="43"/>
  <c r="C57" i="43"/>
  <c r="C56" i="43"/>
  <c r="C55" i="43"/>
  <c r="C54" i="43"/>
  <c r="C53" i="43"/>
  <c r="C52" i="43"/>
  <c r="C51" i="43"/>
  <c r="C50" i="43"/>
  <c r="C49" i="43"/>
  <c r="C48" i="43"/>
  <c r="C47" i="43"/>
  <c r="C46" i="43"/>
  <c r="C45" i="43"/>
  <c r="C44" i="43"/>
  <c r="C43" i="43"/>
  <c r="C42" i="43"/>
  <c r="C41" i="43"/>
  <c r="C40" i="43"/>
  <c r="C39" i="43"/>
  <c r="C38" i="43"/>
  <c r="C37" i="43"/>
  <c r="C36" i="43"/>
  <c r="C35" i="43"/>
  <c r="C34" i="43"/>
  <c r="C33" i="43"/>
  <c r="C32" i="43"/>
  <c r="C31" i="43"/>
  <c r="C30" i="43"/>
  <c r="C29" i="43"/>
  <c r="C28" i="43"/>
  <c r="C27" i="43"/>
  <c r="C26" i="43"/>
  <c r="C25" i="43"/>
  <c r="C24" i="43"/>
  <c r="C23" i="43"/>
  <c r="C22" i="43"/>
  <c r="C21" i="43"/>
  <c r="C20" i="43"/>
  <c r="C19" i="43"/>
  <c r="C18" i="43"/>
  <c r="C17" i="43"/>
  <c r="C16" i="43"/>
  <c r="C15" i="43"/>
  <c r="C14" i="43"/>
  <c r="C13" i="43"/>
  <c r="C12" i="43"/>
  <c r="C11" i="43"/>
  <c r="C10" i="43"/>
  <c r="C8" i="43"/>
  <c r="C7" i="43"/>
  <c r="C6" i="43"/>
  <c r="C5" i="43"/>
  <c r="C4" i="43"/>
  <c r="C3" i="43"/>
  <c r="C2" i="43"/>
  <c r="E21" i="42"/>
  <c r="C21" i="42"/>
  <c r="E20" i="42"/>
  <c r="C20" i="42"/>
  <c r="E19" i="42"/>
  <c r="C19" i="42"/>
  <c r="E18" i="42"/>
  <c r="C18" i="42"/>
  <c r="E17" i="42"/>
  <c r="C17" i="42"/>
  <c r="E16" i="42"/>
  <c r="C16" i="42"/>
  <c r="E15" i="42"/>
  <c r="C15" i="42"/>
  <c r="E14" i="42"/>
  <c r="C14" i="42"/>
  <c r="E13" i="42"/>
  <c r="C13" i="42"/>
  <c r="E12" i="42"/>
  <c r="C12" i="42"/>
  <c r="E11" i="42"/>
  <c r="C11" i="42"/>
  <c r="E10" i="42"/>
  <c r="C10" i="42"/>
  <c r="E9" i="42"/>
  <c r="C9" i="42"/>
  <c r="E8" i="42"/>
  <c r="C8" i="42"/>
  <c r="E7" i="42"/>
  <c r="C7" i="42"/>
  <c r="E6" i="42"/>
  <c r="C6" i="42"/>
  <c r="E5" i="42"/>
  <c r="C5" i="42"/>
  <c r="E4" i="42"/>
  <c r="C4" i="42"/>
  <c r="E3" i="42"/>
  <c r="C3" i="42"/>
  <c r="E2" i="42"/>
  <c r="C2" i="42"/>
  <c r="E31" i="41"/>
  <c r="C31" i="41"/>
  <c r="E30" i="41"/>
  <c r="C30" i="41"/>
  <c r="E29" i="41"/>
  <c r="C29" i="41"/>
  <c r="E28" i="41"/>
  <c r="C28" i="41"/>
  <c r="E27" i="41"/>
  <c r="C27" i="41"/>
  <c r="E26" i="41"/>
  <c r="C26" i="41"/>
  <c r="E25" i="41"/>
  <c r="C25" i="41"/>
  <c r="E24" i="41"/>
  <c r="C24" i="41"/>
  <c r="E23" i="41"/>
  <c r="C23" i="41"/>
  <c r="E22" i="41"/>
  <c r="C22" i="41"/>
  <c r="E21" i="41"/>
  <c r="C21" i="41"/>
  <c r="E20" i="41"/>
  <c r="C20" i="41"/>
  <c r="E19" i="41"/>
  <c r="C19" i="41"/>
  <c r="E18" i="41"/>
  <c r="C18" i="41"/>
  <c r="E17" i="41"/>
  <c r="C17" i="41"/>
  <c r="E16" i="41"/>
  <c r="C16" i="41"/>
  <c r="E15" i="41"/>
  <c r="C15" i="41"/>
  <c r="E14" i="41"/>
  <c r="C14" i="41"/>
  <c r="E13" i="41"/>
  <c r="C13" i="41"/>
  <c r="E12" i="41"/>
  <c r="C12" i="41"/>
  <c r="E11" i="41"/>
  <c r="C11" i="41"/>
  <c r="E10" i="41"/>
  <c r="C10" i="41"/>
  <c r="E9" i="41"/>
  <c r="C9" i="41"/>
  <c r="E8" i="41"/>
  <c r="C8" i="41"/>
  <c r="E7" i="41"/>
  <c r="C7" i="41"/>
  <c r="E6" i="41"/>
  <c r="C6" i="41"/>
  <c r="E5" i="41"/>
  <c r="C5" i="41"/>
  <c r="E4" i="41"/>
  <c r="C4" i="41"/>
  <c r="E3" i="41"/>
  <c r="C3" i="41"/>
  <c r="E2" i="41"/>
  <c r="C2" i="41"/>
  <c r="E41" i="40"/>
  <c r="C41" i="40"/>
  <c r="E40" i="40"/>
  <c r="C40" i="40"/>
  <c r="E39" i="40"/>
  <c r="C39" i="40"/>
  <c r="E38" i="40"/>
  <c r="C38" i="40"/>
  <c r="E37" i="40"/>
  <c r="C37" i="40"/>
  <c r="E36" i="40"/>
  <c r="C36" i="40"/>
  <c r="E35" i="40"/>
  <c r="C35" i="40"/>
  <c r="E34" i="40"/>
  <c r="C34" i="40"/>
  <c r="E33" i="40"/>
  <c r="C33" i="40"/>
  <c r="E32" i="40"/>
  <c r="C32" i="40"/>
  <c r="E31" i="40"/>
  <c r="C31" i="40"/>
  <c r="E30" i="40"/>
  <c r="C30" i="40"/>
  <c r="E29" i="40"/>
  <c r="C29" i="40"/>
  <c r="E28" i="40"/>
  <c r="C28" i="40"/>
  <c r="E27" i="40"/>
  <c r="C27" i="40"/>
  <c r="E26" i="40"/>
  <c r="C26" i="40"/>
  <c r="E25" i="40"/>
  <c r="C25" i="40"/>
  <c r="E24" i="40"/>
  <c r="C24" i="40"/>
  <c r="E23" i="40"/>
  <c r="C23" i="40"/>
  <c r="E22" i="40"/>
  <c r="C22" i="40"/>
  <c r="E21" i="40"/>
  <c r="C21" i="40"/>
  <c r="E20" i="40"/>
  <c r="C20" i="40"/>
  <c r="E19" i="40"/>
  <c r="C19" i="40"/>
  <c r="E18" i="40"/>
  <c r="C18" i="40"/>
  <c r="E17" i="40"/>
  <c r="C17" i="40"/>
  <c r="E16" i="40"/>
  <c r="C16" i="40"/>
  <c r="E15" i="40"/>
  <c r="C15" i="40"/>
  <c r="E14" i="40"/>
  <c r="C14" i="40"/>
  <c r="E13" i="40"/>
  <c r="C13" i="40"/>
  <c r="E12" i="40"/>
  <c r="C12" i="40"/>
  <c r="E11" i="40"/>
  <c r="C11" i="40"/>
  <c r="E10" i="40"/>
  <c r="C10" i="40"/>
  <c r="E9" i="40"/>
  <c r="C9" i="40"/>
  <c r="E8" i="40"/>
  <c r="C8" i="40"/>
  <c r="E7" i="40"/>
  <c r="C7" i="40"/>
  <c r="E6" i="40"/>
  <c r="C6" i="40"/>
  <c r="E5" i="40"/>
  <c r="C5" i="40"/>
  <c r="E4" i="40"/>
  <c r="C4" i="40"/>
  <c r="E3" i="40"/>
  <c r="C3" i="40"/>
  <c r="E2" i="40"/>
  <c r="C2" i="40"/>
  <c r="E61" i="39"/>
  <c r="C61" i="39"/>
  <c r="E60" i="39"/>
  <c r="C60" i="39"/>
  <c r="E59" i="39"/>
  <c r="C59" i="39"/>
  <c r="E58" i="39"/>
  <c r="C58" i="39"/>
  <c r="E57" i="39"/>
  <c r="C57" i="39"/>
  <c r="E56" i="39"/>
  <c r="C56" i="39"/>
  <c r="E55" i="39"/>
  <c r="C55" i="39"/>
  <c r="E54" i="39"/>
  <c r="C54" i="39"/>
  <c r="E53" i="39"/>
  <c r="C53" i="39"/>
  <c r="E52" i="39"/>
  <c r="C52" i="39"/>
  <c r="E51" i="39"/>
  <c r="C51" i="39"/>
  <c r="E50" i="39"/>
  <c r="C50" i="39"/>
  <c r="E49" i="39"/>
  <c r="C49" i="39"/>
  <c r="E48" i="39"/>
  <c r="C48" i="39"/>
  <c r="E47" i="39"/>
  <c r="C47" i="39"/>
  <c r="E46" i="39"/>
  <c r="C46" i="39"/>
  <c r="E45" i="39"/>
  <c r="C45" i="39"/>
  <c r="E44" i="39"/>
  <c r="C44" i="39"/>
  <c r="E43" i="39"/>
  <c r="C43" i="39"/>
  <c r="E42" i="39"/>
  <c r="C42" i="39"/>
  <c r="E41" i="39"/>
  <c r="C41" i="39"/>
  <c r="E40" i="39"/>
  <c r="C40" i="39"/>
  <c r="E39" i="39"/>
  <c r="C39" i="39"/>
  <c r="E38" i="39"/>
  <c r="C38" i="39"/>
  <c r="E37" i="39"/>
  <c r="C37" i="39"/>
  <c r="E36" i="39"/>
  <c r="C36" i="39"/>
  <c r="E35" i="39"/>
  <c r="C35" i="39"/>
  <c r="E34" i="39"/>
  <c r="C34" i="39"/>
  <c r="E33" i="39"/>
  <c r="C33" i="39"/>
  <c r="E32" i="39"/>
  <c r="C32" i="39"/>
  <c r="E31" i="39"/>
  <c r="C31" i="39"/>
  <c r="E30" i="39"/>
  <c r="C30" i="39"/>
  <c r="E29" i="39"/>
  <c r="C29" i="39"/>
  <c r="E28" i="39"/>
  <c r="C28" i="39"/>
  <c r="E27" i="39"/>
  <c r="C27" i="39"/>
  <c r="E26" i="39"/>
  <c r="C26" i="39"/>
  <c r="E25" i="39"/>
  <c r="C25" i="39"/>
  <c r="E24" i="39"/>
  <c r="C24" i="39"/>
  <c r="E23" i="39"/>
  <c r="C23" i="39"/>
  <c r="E22" i="39"/>
  <c r="C22" i="39"/>
  <c r="E21" i="39"/>
  <c r="C21" i="39"/>
  <c r="E20" i="39"/>
  <c r="C20" i="39"/>
  <c r="E19" i="39"/>
  <c r="C19" i="39"/>
  <c r="E18" i="39"/>
  <c r="C18" i="39"/>
  <c r="E17" i="39"/>
  <c r="C17" i="39"/>
  <c r="E16" i="39"/>
  <c r="C16" i="39"/>
  <c r="E15" i="39"/>
  <c r="C15" i="39"/>
  <c r="E14" i="39"/>
  <c r="C14" i="39"/>
  <c r="E13" i="39"/>
  <c r="C13" i="39"/>
  <c r="E12" i="39"/>
  <c r="C12" i="39"/>
  <c r="E11" i="39"/>
  <c r="C11" i="39"/>
  <c r="E10" i="39"/>
  <c r="C10" i="39"/>
  <c r="E9" i="39"/>
  <c r="C9" i="39"/>
  <c r="E8" i="39"/>
  <c r="C8" i="39"/>
  <c r="E7" i="39"/>
  <c r="C7" i="39"/>
  <c r="E6" i="39"/>
  <c r="C6" i="39"/>
  <c r="E5" i="39"/>
  <c r="C5" i="39"/>
  <c r="E4" i="39"/>
  <c r="C4" i="39"/>
  <c r="E3" i="39"/>
  <c r="C3" i="39"/>
  <c r="E2" i="39"/>
  <c r="C2" i="39"/>
  <c r="E149" i="16"/>
  <c r="E243" i="16" s="1"/>
  <c r="E135" i="16"/>
  <c r="E235" i="16" s="1"/>
  <c r="E93" i="16"/>
  <c r="E210" i="16" s="1"/>
  <c r="E79" i="16"/>
  <c r="E202" i="16" s="1"/>
  <c r="E65" i="16"/>
  <c r="E193" i="16" s="1"/>
  <c r="E51" i="16"/>
  <c r="E185" i="16" s="1"/>
  <c r="N12" i="16"/>
  <c r="K12" i="16"/>
  <c r="H12" i="16"/>
  <c r="E12" i="16"/>
  <c r="T10" i="16"/>
  <c r="Q10" i="16"/>
  <c r="N10" i="16"/>
  <c r="K10" i="16"/>
  <c r="H10" i="16"/>
  <c r="E10" i="16"/>
  <c r="N8" i="16"/>
  <c r="K8" i="16"/>
  <c r="T6" i="16"/>
  <c r="Q6" i="16"/>
  <c r="H6" i="16"/>
  <c r="E6" i="16"/>
  <c r="AL6" i="2"/>
  <c r="O53" i="2" s="1"/>
  <c r="AH6" i="2"/>
  <c r="O52" i="2" s="1"/>
  <c r="AD6" i="2"/>
  <c r="I46" i="2" s="1"/>
  <c r="AL5" i="2"/>
  <c r="O21" i="2" s="1"/>
  <c r="AH5" i="2"/>
  <c r="O20" i="2" s="1"/>
  <c r="AD5" i="2"/>
  <c r="I13" i="2" s="1"/>
  <c r="G94" i="6"/>
  <c r="G91" i="6"/>
  <c r="F77" i="6"/>
  <c r="G29" i="16" s="1"/>
  <c r="D41" i="6"/>
  <c r="F38" i="51" s="1"/>
  <c r="A38" i="51" s="1"/>
  <c r="J36" i="6"/>
  <c r="I149" i="16" s="1"/>
  <c r="I243" i="16" s="1"/>
  <c r="J34" i="6"/>
  <c r="I135" i="16" s="1"/>
  <c r="I235" i="16" s="1"/>
  <c r="J32" i="6"/>
  <c r="I121" i="16" s="1"/>
  <c r="I227" i="16" s="1"/>
  <c r="J27" i="6"/>
  <c r="I93" i="16" s="1"/>
  <c r="I210" i="16" s="1"/>
  <c r="J25" i="6"/>
  <c r="I79" i="16" s="1"/>
  <c r="I202" i="16" s="1"/>
  <c r="J23" i="6"/>
  <c r="I65" i="16" s="1"/>
  <c r="I193" i="16" s="1"/>
  <c r="J21" i="6"/>
  <c r="I51" i="16" s="1"/>
  <c r="I185" i="16" s="1"/>
  <c r="J19" i="6"/>
  <c r="I37" i="16" s="1"/>
  <c r="I177" i="16" s="1"/>
  <c r="I17" i="6"/>
  <c r="I16" i="6"/>
  <c r="J2" i="6"/>
  <c r="D1" i="5" s="1"/>
  <c r="G1" i="6"/>
  <c r="A11" i="6" s="1"/>
  <c r="A1" i="16" s="1"/>
  <c r="B45" i="49" l="1"/>
  <c r="B49" i="49"/>
  <c r="B25" i="22"/>
  <c r="B25" i="49"/>
  <c r="B21" i="49"/>
  <c r="B29" i="47"/>
  <c r="E2" i="43" a="1"/>
  <c r="E2" i="43" s="1"/>
  <c r="D2" i="43" a="1"/>
  <c r="D2" i="43" s="1"/>
  <c r="W12" i="16"/>
  <c r="D8" i="46" a="1"/>
  <c r="D8" i="46" s="1"/>
  <c r="E13" i="46" a="1"/>
  <c r="E13" i="46" s="1"/>
  <c r="D20" i="46" a="1"/>
  <c r="D20" i="46" s="1"/>
  <c r="D12" i="46" a="1"/>
  <c r="D12" i="46" s="1"/>
  <c r="E21" i="46" a="1"/>
  <c r="E21" i="46" s="1"/>
  <c r="B79" i="49" s="1"/>
  <c r="D3" i="46" a="1"/>
  <c r="D3" i="46" s="1"/>
  <c r="E17" i="46" a="1"/>
  <c r="E17" i="46" s="1"/>
  <c r="B63" i="49" s="1"/>
  <c r="E9" i="46" a="1"/>
  <c r="E9" i="46" s="1"/>
  <c r="C31" i="49" s="1"/>
  <c r="E1" i="46" a="1"/>
  <c r="E1" i="46" s="1"/>
  <c r="D16" i="46" a="1"/>
  <c r="D16" i="46" s="1"/>
  <c r="C47" i="49"/>
  <c r="D47" i="49"/>
  <c r="D4" i="46" a="1"/>
  <c r="D4" i="46" s="1"/>
  <c r="D2" i="46" a="1"/>
  <c r="D2" i="46" s="1"/>
  <c r="D21" i="46" a="1"/>
  <c r="D21" i="46" s="1"/>
  <c r="E18" i="46" a="1"/>
  <c r="E18" i="46" s="1"/>
  <c r="D17" i="46" a="1"/>
  <c r="D17" i="46" s="1"/>
  <c r="E14" i="46" a="1"/>
  <c r="E14" i="46" s="1"/>
  <c r="D13" i="46" a="1"/>
  <c r="D13" i="46" s="1"/>
  <c r="E10" i="46" a="1"/>
  <c r="E10" i="46" s="1"/>
  <c r="D9" i="46" a="1"/>
  <c r="D9" i="46" s="1"/>
  <c r="E6" i="46" a="1"/>
  <c r="E6" i="46" s="1"/>
  <c r="C19" i="49" s="1"/>
  <c r="D5" i="46" a="1"/>
  <c r="D5" i="46" s="1"/>
  <c r="E5" i="46" a="1"/>
  <c r="E5" i="46" s="1"/>
  <c r="D15" i="49" s="1"/>
  <c r="E2" i="46" a="1"/>
  <c r="E2" i="46" s="1"/>
  <c r="C3" i="49" s="1"/>
  <c r="E19" i="46" a="1"/>
  <c r="E19" i="46" s="1"/>
  <c r="D71" i="49" s="1"/>
  <c r="D18" i="46" a="1"/>
  <c r="D18" i="46" s="1"/>
  <c r="E15" i="46" a="1"/>
  <c r="E15" i="46" s="1"/>
  <c r="D14" i="46" a="1"/>
  <c r="D14" i="46" s="1"/>
  <c r="E11" i="46" a="1"/>
  <c r="E11" i="46" s="1"/>
  <c r="B39" i="49" s="1"/>
  <c r="D10" i="46" a="1"/>
  <c r="D10" i="46" s="1"/>
  <c r="E7" i="46" a="1"/>
  <c r="E7" i="46" s="1"/>
  <c r="B23" i="49" s="1"/>
  <c r="D6" i="46" a="1"/>
  <c r="D6" i="46" s="1"/>
  <c r="E3" i="46" a="1"/>
  <c r="E3" i="46" s="1"/>
  <c r="B7" i="49" s="1"/>
  <c r="E20" i="46" a="1"/>
  <c r="E20" i="46" s="1"/>
  <c r="D75" i="49" s="1"/>
  <c r="D19" i="46" a="1"/>
  <c r="D19" i="46" s="1"/>
  <c r="E16" i="46" a="1"/>
  <c r="E16" i="46" s="1"/>
  <c r="D59" i="49" s="1"/>
  <c r="D15" i="46" a="1"/>
  <c r="D15" i="46" s="1"/>
  <c r="E12" i="46" a="1"/>
  <c r="E12" i="46" s="1"/>
  <c r="B42" i="49" s="1"/>
  <c r="D11" i="46" a="1"/>
  <c r="D11" i="46" s="1"/>
  <c r="E8" i="46" a="1"/>
  <c r="E8" i="46" s="1"/>
  <c r="B27" i="49" s="1"/>
  <c r="D7" i="46" a="1"/>
  <c r="D7" i="46" s="1"/>
  <c r="E4" i="46" a="1"/>
  <c r="E4" i="46" s="1"/>
  <c r="B11" i="49" s="1"/>
  <c r="W10" i="16"/>
  <c r="D4" i="45" a="1"/>
  <c r="D4" i="45" s="1"/>
  <c r="E2" i="45" a="1"/>
  <c r="E2" i="45" s="1"/>
  <c r="E28" i="45" a="1"/>
  <c r="E28" i="45" s="1"/>
  <c r="E25" i="45" a="1"/>
  <c r="E25" i="45" s="1"/>
  <c r="D19" i="45" a="1"/>
  <c r="D19" i="45" s="1"/>
  <c r="D16" i="45" a="1"/>
  <c r="D16" i="45" s="1"/>
  <c r="E12" i="45" a="1"/>
  <c r="E12" i="45" s="1"/>
  <c r="E9" i="45" a="1"/>
  <c r="E9" i="45" s="1"/>
  <c r="D3" i="45" a="1"/>
  <c r="D3" i="45" s="1"/>
  <c r="E3" i="45" a="1"/>
  <c r="E3" i="45" s="1"/>
  <c r="D31" i="45" a="1"/>
  <c r="D31" i="45" s="1"/>
  <c r="D28" i="45" a="1"/>
  <c r="D28" i="45" s="1"/>
  <c r="E24" i="45" a="1"/>
  <c r="E24" i="45" s="1"/>
  <c r="E21" i="45" a="1"/>
  <c r="E21" i="45" s="1"/>
  <c r="D15" i="45" a="1"/>
  <c r="D15" i="45" s="1"/>
  <c r="D12" i="45" a="1"/>
  <c r="D12" i="45" s="1"/>
  <c r="E8" i="45" a="1"/>
  <c r="E8" i="45" s="1"/>
  <c r="E5" i="45" a="1"/>
  <c r="E5" i="45" s="1"/>
  <c r="D27" i="45" a="1"/>
  <c r="D27" i="45" s="1"/>
  <c r="D24" i="45" a="1"/>
  <c r="D24" i="45" s="1"/>
  <c r="E20" i="45" a="1"/>
  <c r="E20" i="45" s="1"/>
  <c r="E17" i="45" a="1"/>
  <c r="E17" i="45" s="1"/>
  <c r="D11" i="45" a="1"/>
  <c r="D11" i="45" s="1"/>
  <c r="D8" i="45" a="1"/>
  <c r="D8" i="45" s="1"/>
  <c r="E4" i="45" a="1"/>
  <c r="E4" i="45" s="1"/>
  <c r="D2" i="45" a="1"/>
  <c r="D2" i="45" s="1"/>
  <c r="E29" i="45" a="1"/>
  <c r="E29" i="45" s="1"/>
  <c r="D23" i="45" a="1"/>
  <c r="D23" i="45" s="1"/>
  <c r="D20" i="45" a="1"/>
  <c r="D20" i="45" s="1"/>
  <c r="E16" i="45" a="1"/>
  <c r="E16" i="45" s="1"/>
  <c r="E13" i="45" a="1"/>
  <c r="E13" i="45" s="1"/>
  <c r="D7" i="45" a="1"/>
  <c r="D7" i="45" s="1"/>
  <c r="D29" i="45" a="1"/>
  <c r="D29" i="45" s="1"/>
  <c r="D25" i="45" a="1"/>
  <c r="D25" i="45" s="1"/>
  <c r="D21" i="45" a="1"/>
  <c r="D21" i="45" s="1"/>
  <c r="D17" i="45" a="1"/>
  <c r="D17" i="45" s="1"/>
  <c r="E14" i="45" a="1"/>
  <c r="E14" i="45" s="1"/>
  <c r="D13" i="45" a="1"/>
  <c r="D13" i="45" s="1"/>
  <c r="E10" i="45" a="1"/>
  <c r="E10" i="45" s="1"/>
  <c r="D9" i="45" a="1"/>
  <c r="D9" i="45" s="1"/>
  <c r="E6" i="45" a="1"/>
  <c r="E6" i="45" s="1"/>
  <c r="D5" i="45" a="1"/>
  <c r="D5" i="45" s="1"/>
  <c r="E30" i="45" a="1"/>
  <c r="E30" i="45" s="1"/>
  <c r="E26" i="45" a="1"/>
  <c r="E26" i="45" s="1"/>
  <c r="E22" i="45" a="1"/>
  <c r="E22" i="45" s="1"/>
  <c r="E18" i="45" a="1"/>
  <c r="E18" i="45" s="1"/>
  <c r="E31" i="45" a="1"/>
  <c r="E31" i="45" s="1"/>
  <c r="C119" i="48" s="1"/>
  <c r="D30" i="45" a="1"/>
  <c r="D30" i="45" s="1"/>
  <c r="E27" i="45" a="1"/>
  <c r="E27" i="45" s="1"/>
  <c r="D26" i="45" a="1"/>
  <c r="D26" i="45" s="1"/>
  <c r="E23" i="45" a="1"/>
  <c r="E23" i="45" s="1"/>
  <c r="D22" i="45" a="1"/>
  <c r="D22" i="45" s="1"/>
  <c r="E19" i="45" a="1"/>
  <c r="E19" i="45" s="1"/>
  <c r="D18" i="45" a="1"/>
  <c r="D18" i="45" s="1"/>
  <c r="E15" i="45" a="1"/>
  <c r="E15" i="45" s="1"/>
  <c r="D14" i="45" a="1"/>
  <c r="D14" i="45" s="1"/>
  <c r="E11" i="45" a="1"/>
  <c r="E11" i="45" s="1"/>
  <c r="D10" i="45" a="1"/>
  <c r="D10" i="45" s="1"/>
  <c r="E7" i="45" a="1"/>
  <c r="E7" i="45" s="1"/>
  <c r="D6" i="45" a="1"/>
  <c r="D6" i="45" s="1"/>
  <c r="E37" i="44" a="1"/>
  <c r="E37" i="44" s="1"/>
  <c r="D33" i="44" a="1"/>
  <c r="D33" i="44" s="1"/>
  <c r="E41" i="44" a="1"/>
  <c r="E41" i="44" s="1"/>
  <c r="D3" i="44" a="1"/>
  <c r="D3" i="44" s="1"/>
  <c r="D41" i="44" a="1"/>
  <c r="D41" i="44" s="1"/>
  <c r="D37" i="44" a="1"/>
  <c r="D37" i="44" s="1"/>
  <c r="D40" i="44" a="1"/>
  <c r="D40" i="44" s="1"/>
  <c r="E34" i="44" a="1"/>
  <c r="E34" i="44" s="1"/>
  <c r="D2" i="44" a="1"/>
  <c r="D2" i="44" s="1"/>
  <c r="E38" i="44" a="1"/>
  <c r="E38" i="44" s="1"/>
  <c r="D36" i="44" a="1"/>
  <c r="D36" i="44" s="1"/>
  <c r="E33" i="44" a="1"/>
  <c r="E33" i="44" s="1"/>
  <c r="D32" i="44" a="1"/>
  <c r="D32" i="44" s="1"/>
  <c r="E29" i="44" a="1"/>
  <c r="E29" i="44" s="1"/>
  <c r="D28" i="44" a="1"/>
  <c r="D28" i="44" s="1"/>
  <c r="E25" i="44" a="1"/>
  <c r="E25" i="44" s="1"/>
  <c r="D24" i="44" a="1"/>
  <c r="D24" i="44" s="1"/>
  <c r="E21" i="44" a="1"/>
  <c r="E21" i="44" s="1"/>
  <c r="D20" i="44" a="1"/>
  <c r="D20" i="44" s="1"/>
  <c r="E17" i="44" a="1"/>
  <c r="E17" i="44" s="1"/>
  <c r="D16" i="44" a="1"/>
  <c r="D16" i="44" s="1"/>
  <c r="E13" i="44" a="1"/>
  <c r="E13" i="44" s="1"/>
  <c r="D12" i="44" a="1"/>
  <c r="D12" i="44" s="1"/>
  <c r="E9" i="44" a="1"/>
  <c r="E9" i="44" s="1"/>
  <c r="D8" i="44" a="1"/>
  <c r="D8" i="44" s="1"/>
  <c r="E5" i="44" a="1"/>
  <c r="E5" i="44" s="1"/>
  <c r="D4" i="44" a="1"/>
  <c r="D4" i="44" s="1"/>
  <c r="E30" i="44" a="1"/>
  <c r="E30" i="44" s="1"/>
  <c r="D29" i="44" a="1"/>
  <c r="D29" i="44" s="1"/>
  <c r="E26" i="44" a="1"/>
  <c r="E26" i="44" s="1"/>
  <c r="D25" i="44" a="1"/>
  <c r="D25" i="44" s="1"/>
  <c r="E22" i="44" a="1"/>
  <c r="E22" i="44" s="1"/>
  <c r="D21" i="44" a="1"/>
  <c r="D21" i="44" s="1"/>
  <c r="E18" i="44" a="1"/>
  <c r="E18" i="44" s="1"/>
  <c r="D17" i="44" a="1"/>
  <c r="D17" i="44" s="1"/>
  <c r="E14" i="44" a="1"/>
  <c r="E14" i="44" s="1"/>
  <c r="D13" i="44" a="1"/>
  <c r="D13" i="44" s="1"/>
  <c r="E10" i="44" a="1"/>
  <c r="E10" i="44" s="1"/>
  <c r="D9" i="44" a="1"/>
  <c r="D9" i="44" s="1"/>
  <c r="E6" i="44" a="1"/>
  <c r="E6" i="44" s="1"/>
  <c r="D5" i="44" a="1"/>
  <c r="D5" i="44" s="1"/>
  <c r="E2" i="44" a="1"/>
  <c r="E2" i="44" s="1"/>
  <c r="E39" i="44" a="1"/>
  <c r="E39" i="44" s="1"/>
  <c r="D38" i="44" a="1"/>
  <c r="D38" i="44" s="1"/>
  <c r="E35" i="44" a="1"/>
  <c r="E35" i="44" s="1"/>
  <c r="D34" i="44" a="1"/>
  <c r="D34" i="44" s="1"/>
  <c r="E31" i="44" a="1"/>
  <c r="E31" i="44" s="1"/>
  <c r="D30" i="44" a="1"/>
  <c r="D30" i="44" s="1"/>
  <c r="E27" i="44" a="1"/>
  <c r="E27" i="44" s="1"/>
  <c r="D26" i="44" a="1"/>
  <c r="D26" i="44" s="1"/>
  <c r="E23" i="44" a="1"/>
  <c r="E23" i="44" s="1"/>
  <c r="D22" i="44" a="1"/>
  <c r="D22" i="44" s="1"/>
  <c r="E19" i="44" a="1"/>
  <c r="E19" i="44" s="1"/>
  <c r="D18" i="44" a="1"/>
  <c r="D18" i="44" s="1"/>
  <c r="E15" i="44" a="1"/>
  <c r="E15" i="44" s="1"/>
  <c r="D14" i="44" a="1"/>
  <c r="D14" i="44" s="1"/>
  <c r="E11" i="44" a="1"/>
  <c r="E11" i="44" s="1"/>
  <c r="D10" i="44" a="1"/>
  <c r="D10" i="44" s="1"/>
  <c r="E7" i="44" a="1"/>
  <c r="E7" i="44" s="1"/>
  <c r="D6" i="44" a="1"/>
  <c r="D6" i="44" s="1"/>
  <c r="E3" i="44" a="1"/>
  <c r="E3" i="44" s="1"/>
  <c r="E40" i="44" a="1"/>
  <c r="E40" i="44" s="1"/>
  <c r="D39" i="44" a="1"/>
  <c r="D39" i="44" s="1"/>
  <c r="E36" i="44" a="1"/>
  <c r="E36" i="44" s="1"/>
  <c r="D35" i="44" a="1"/>
  <c r="D35" i="44" s="1"/>
  <c r="E32" i="44" a="1"/>
  <c r="E32" i="44" s="1"/>
  <c r="D31" i="44" a="1"/>
  <c r="D31" i="44" s="1"/>
  <c r="E28" i="44" a="1"/>
  <c r="E28" i="44" s="1"/>
  <c r="D27" i="44" a="1"/>
  <c r="D27" i="44" s="1"/>
  <c r="E24" i="44" a="1"/>
  <c r="E24" i="44" s="1"/>
  <c r="D23" i="44" a="1"/>
  <c r="D23" i="44" s="1"/>
  <c r="E20" i="44" a="1"/>
  <c r="E20" i="44" s="1"/>
  <c r="D19" i="44" a="1"/>
  <c r="D19" i="44" s="1"/>
  <c r="E16" i="44" a="1"/>
  <c r="E16" i="44" s="1"/>
  <c r="D15" i="44" a="1"/>
  <c r="D15" i="44" s="1"/>
  <c r="E12" i="44" a="1"/>
  <c r="E12" i="44" s="1"/>
  <c r="D11" i="44" a="1"/>
  <c r="D11" i="44" s="1"/>
  <c r="E8" i="44" a="1"/>
  <c r="E8" i="44" s="1"/>
  <c r="D7" i="44" a="1"/>
  <c r="D7" i="44" s="1"/>
  <c r="E4" i="44" a="1"/>
  <c r="E4" i="44" s="1"/>
  <c r="F34" i="51"/>
  <c r="A34" i="51" s="1"/>
  <c r="K25" i="51"/>
  <c r="A26" i="51" s="1"/>
  <c r="K80" i="16" s="1"/>
  <c r="K203" i="16" s="1"/>
  <c r="D59" i="43" a="1"/>
  <c r="D59" i="43" s="1"/>
  <c r="E56" i="43" a="1"/>
  <c r="E56" i="43" s="1"/>
  <c r="E3" i="43" a="1"/>
  <c r="E3" i="43" s="1"/>
  <c r="E60" i="43" a="1"/>
  <c r="E60" i="43" s="1"/>
  <c r="D51" i="43" a="1"/>
  <c r="D51" i="43" s="1"/>
  <c r="E48" i="43" a="1"/>
  <c r="E48" i="43" s="1"/>
  <c r="D47" i="43" a="1"/>
  <c r="D47" i="43" s="1"/>
  <c r="E44" i="43" a="1"/>
  <c r="E44" i="43" s="1"/>
  <c r="D43" i="43" a="1"/>
  <c r="D43" i="43" s="1"/>
  <c r="E40" i="43" a="1"/>
  <c r="E40" i="43" s="1"/>
  <c r="D39" i="43" a="1"/>
  <c r="D39" i="43" s="1"/>
  <c r="E36" i="43" a="1"/>
  <c r="E36" i="43" s="1"/>
  <c r="D35" i="43" a="1"/>
  <c r="D35" i="43" s="1"/>
  <c r="E32" i="43" a="1"/>
  <c r="E32" i="43" s="1"/>
  <c r="D31" i="43" a="1"/>
  <c r="D31" i="43" s="1"/>
  <c r="E28" i="43" a="1"/>
  <c r="E28" i="43" s="1"/>
  <c r="D27" i="43" a="1"/>
  <c r="D27" i="43" s="1"/>
  <c r="E24" i="43" a="1"/>
  <c r="E24" i="43" s="1"/>
  <c r="D23" i="43" a="1"/>
  <c r="D23" i="43" s="1"/>
  <c r="E20" i="43" a="1"/>
  <c r="E20" i="43" s="1"/>
  <c r="D19" i="43" a="1"/>
  <c r="D19" i="43" s="1"/>
  <c r="E16" i="43" a="1"/>
  <c r="E16" i="43" s="1"/>
  <c r="D15" i="43" a="1"/>
  <c r="D15" i="43" s="1"/>
  <c r="E12" i="43" a="1"/>
  <c r="E12" i="43" s="1"/>
  <c r="D11" i="43" a="1"/>
  <c r="D11" i="43" s="1"/>
  <c r="E8" i="43" a="1"/>
  <c r="E8" i="43" s="1"/>
  <c r="D7" i="43" a="1"/>
  <c r="D7" i="43" s="1"/>
  <c r="E4" i="43" a="1"/>
  <c r="E4" i="43" s="1"/>
  <c r="D3" i="43" a="1"/>
  <c r="D3" i="43" s="1"/>
  <c r="D55" i="43" a="1"/>
  <c r="D55" i="43" s="1"/>
  <c r="E61" i="43" a="1"/>
  <c r="E61" i="43" s="1"/>
  <c r="D60" i="43" a="1"/>
  <c r="D60" i="43" s="1"/>
  <c r="E57" i="43" a="1"/>
  <c r="E57" i="43" s="1"/>
  <c r="D56" i="43" a="1"/>
  <c r="D56" i="43" s="1"/>
  <c r="E53" i="43" a="1"/>
  <c r="E53" i="43" s="1"/>
  <c r="D52" i="43" a="1"/>
  <c r="D52" i="43" s="1"/>
  <c r="E49" i="43" a="1"/>
  <c r="E49" i="43" s="1"/>
  <c r="D48" i="43" a="1"/>
  <c r="D48" i="43" s="1"/>
  <c r="E45" i="43" a="1"/>
  <c r="E45" i="43" s="1"/>
  <c r="D44" i="43" a="1"/>
  <c r="D44" i="43" s="1"/>
  <c r="E41" i="43" a="1"/>
  <c r="E41" i="43" s="1"/>
  <c r="D40" i="43" a="1"/>
  <c r="D40" i="43" s="1"/>
  <c r="E37" i="43" a="1"/>
  <c r="E37" i="43" s="1"/>
  <c r="D36" i="43" a="1"/>
  <c r="D36" i="43" s="1"/>
  <c r="E33" i="43" a="1"/>
  <c r="E33" i="43" s="1"/>
  <c r="D32" i="43" a="1"/>
  <c r="D32" i="43" s="1"/>
  <c r="E29" i="43" a="1"/>
  <c r="E29" i="43" s="1"/>
  <c r="D28" i="43" a="1"/>
  <c r="D28" i="43" s="1"/>
  <c r="E25" i="43" a="1"/>
  <c r="E25" i="43" s="1"/>
  <c r="D24" i="43" a="1"/>
  <c r="D24" i="43" s="1"/>
  <c r="E21" i="43" a="1"/>
  <c r="E21" i="43" s="1"/>
  <c r="D20" i="43" a="1"/>
  <c r="D20" i="43" s="1"/>
  <c r="E17" i="43" a="1"/>
  <c r="E17" i="43" s="1"/>
  <c r="D16" i="43" a="1"/>
  <c r="D16" i="43" s="1"/>
  <c r="E13" i="43" a="1"/>
  <c r="E13" i="43" s="1"/>
  <c r="D12" i="43" a="1"/>
  <c r="D12" i="43" s="1"/>
  <c r="E9" i="43" a="1"/>
  <c r="E9" i="43" s="1"/>
  <c r="D8" i="43" a="1"/>
  <c r="D8" i="43" s="1"/>
  <c r="E5" i="43" a="1"/>
  <c r="E5" i="43" s="1"/>
  <c r="D4" i="43" a="1"/>
  <c r="D4" i="43" s="1"/>
  <c r="D61" i="43" a="1"/>
  <c r="D61" i="43" s="1"/>
  <c r="E58" i="43" a="1"/>
  <c r="E58" i="43" s="1"/>
  <c r="D57" i="43" a="1"/>
  <c r="D57" i="43" s="1"/>
  <c r="E54" i="43" a="1"/>
  <c r="E54" i="43" s="1"/>
  <c r="D53" i="43" a="1"/>
  <c r="D53" i="43" s="1"/>
  <c r="E50" i="43" a="1"/>
  <c r="E50" i="43" s="1"/>
  <c r="D49" i="43" a="1"/>
  <c r="D49" i="43" s="1"/>
  <c r="E46" i="43" a="1"/>
  <c r="E46" i="43" s="1"/>
  <c r="D45" i="43" a="1"/>
  <c r="D45" i="43" s="1"/>
  <c r="E42" i="43" a="1"/>
  <c r="E42" i="43" s="1"/>
  <c r="D41" i="43" a="1"/>
  <c r="D41" i="43" s="1"/>
  <c r="E38" i="43" a="1"/>
  <c r="E38" i="43" s="1"/>
  <c r="D37" i="43" a="1"/>
  <c r="D37" i="43" s="1"/>
  <c r="E34" i="43" a="1"/>
  <c r="E34" i="43" s="1"/>
  <c r="D33" i="43" a="1"/>
  <c r="D33" i="43" s="1"/>
  <c r="E30" i="43" a="1"/>
  <c r="E30" i="43" s="1"/>
  <c r="D29" i="43" a="1"/>
  <c r="D29" i="43" s="1"/>
  <c r="E26" i="43" a="1"/>
  <c r="E26" i="43" s="1"/>
  <c r="D25" i="43" a="1"/>
  <c r="D25" i="43" s="1"/>
  <c r="E22" i="43" a="1"/>
  <c r="E22" i="43" s="1"/>
  <c r="D21" i="43" a="1"/>
  <c r="D21" i="43" s="1"/>
  <c r="E18" i="43" a="1"/>
  <c r="E18" i="43" s="1"/>
  <c r="D17" i="43" a="1"/>
  <c r="D17" i="43" s="1"/>
  <c r="E14" i="43" a="1"/>
  <c r="E14" i="43" s="1"/>
  <c r="D13" i="43" a="1"/>
  <c r="D13" i="43" s="1"/>
  <c r="E10" i="43" a="1"/>
  <c r="E10" i="43" s="1"/>
  <c r="D9" i="43" a="1"/>
  <c r="D9" i="43" s="1"/>
  <c r="E6" i="43" a="1"/>
  <c r="E6" i="43" s="1"/>
  <c r="D5" i="43" a="1"/>
  <c r="D5" i="43" s="1"/>
  <c r="E52" i="43" a="1"/>
  <c r="E52" i="43" s="1"/>
  <c r="E59" i="43" a="1"/>
  <c r="E59" i="43" s="1"/>
  <c r="D58" i="43" a="1"/>
  <c r="D58" i="43" s="1"/>
  <c r="E55" i="43" a="1"/>
  <c r="E55" i="43" s="1"/>
  <c r="D54" i="43" a="1"/>
  <c r="D54" i="43" s="1"/>
  <c r="E51" i="43" a="1"/>
  <c r="E51" i="43" s="1"/>
  <c r="D50" i="43" a="1"/>
  <c r="D50" i="43" s="1"/>
  <c r="E47" i="43" a="1"/>
  <c r="E47" i="43" s="1"/>
  <c r="D46" i="43" a="1"/>
  <c r="D46" i="43" s="1"/>
  <c r="E43" i="43" a="1"/>
  <c r="E43" i="43" s="1"/>
  <c r="D42" i="43" a="1"/>
  <c r="D42" i="43" s="1"/>
  <c r="E39" i="43" a="1"/>
  <c r="E39" i="43" s="1"/>
  <c r="D38" i="43" a="1"/>
  <c r="D38" i="43" s="1"/>
  <c r="E35" i="43" a="1"/>
  <c r="E35" i="43" s="1"/>
  <c r="D34" i="43" a="1"/>
  <c r="D34" i="43" s="1"/>
  <c r="E31" i="43" a="1"/>
  <c r="E31" i="43" s="1"/>
  <c r="D30" i="43" a="1"/>
  <c r="D30" i="43" s="1"/>
  <c r="E27" i="43" a="1"/>
  <c r="E27" i="43" s="1"/>
  <c r="D26" i="43" a="1"/>
  <c r="D26" i="43" s="1"/>
  <c r="E23" i="43" a="1"/>
  <c r="E23" i="43" s="1"/>
  <c r="D22" i="43" a="1"/>
  <c r="D22" i="43" s="1"/>
  <c r="E19" i="43" a="1"/>
  <c r="E19" i="43" s="1"/>
  <c r="D18" i="43" a="1"/>
  <c r="D18" i="43" s="1"/>
  <c r="E15" i="43" a="1"/>
  <c r="E15" i="43" s="1"/>
  <c r="D14" i="43" a="1"/>
  <c r="D14" i="43" s="1"/>
  <c r="E11" i="43" a="1"/>
  <c r="E11" i="43" s="1"/>
  <c r="D10" i="43" a="1"/>
  <c r="D10" i="43" s="1"/>
  <c r="E7" i="43" a="1"/>
  <c r="E7" i="43" s="1"/>
  <c r="D6" i="43" a="1"/>
  <c r="D6" i="43" s="1"/>
  <c r="D79" i="49"/>
  <c r="B47" i="49"/>
  <c r="K21" i="51"/>
  <c r="A22" i="51" s="1"/>
  <c r="F21" i="51"/>
  <c r="K51" i="16" s="1"/>
  <c r="K186" i="16" s="1"/>
  <c r="F25" i="51"/>
  <c r="A25" i="51" s="1"/>
  <c r="F48" i="43"/>
  <c r="F32" i="43"/>
  <c r="K34" i="51"/>
  <c r="A35" i="51" s="1"/>
  <c r="K136" i="16" s="1"/>
  <c r="K236" i="16" s="1"/>
  <c r="L19" i="51"/>
  <c r="A20" i="51"/>
  <c r="K38" i="16" s="1"/>
  <c r="L27" i="51"/>
  <c r="A28" i="51"/>
  <c r="K94" i="16" s="1"/>
  <c r="K211" i="16" s="1"/>
  <c r="L32" i="51"/>
  <c r="A33" i="51"/>
  <c r="K122" i="16" s="1"/>
  <c r="K228" i="16" s="1"/>
  <c r="L36" i="51"/>
  <c r="A37" i="51"/>
  <c r="K150" i="16" s="1"/>
  <c r="K244" i="16" s="1"/>
  <c r="L23" i="51"/>
  <c r="A24" i="51"/>
  <c r="K66" i="16" s="1"/>
  <c r="J19" i="51"/>
  <c r="C20" i="51"/>
  <c r="Q38" i="16" s="1"/>
  <c r="H21" i="51"/>
  <c r="C21" i="51" s="1"/>
  <c r="J23" i="51"/>
  <c r="C24" i="51"/>
  <c r="Q66" i="16" s="1"/>
  <c r="H25" i="51"/>
  <c r="Q79" i="16" s="1"/>
  <c r="J27" i="51"/>
  <c r="C28" i="51"/>
  <c r="Q94" i="16" s="1"/>
  <c r="Q211" i="16" s="1"/>
  <c r="J29" i="51"/>
  <c r="J32" i="51"/>
  <c r="C33" i="51"/>
  <c r="H34" i="51"/>
  <c r="Q135" i="16" s="1"/>
  <c r="J36" i="51"/>
  <c r="C37" i="51"/>
  <c r="Q150" i="16" s="1"/>
  <c r="Q244" i="16" s="1"/>
  <c r="J38" i="51"/>
  <c r="F19" i="51"/>
  <c r="A19" i="51" s="1"/>
  <c r="F23" i="51"/>
  <c r="K193" i="16" s="1"/>
  <c r="F27" i="51"/>
  <c r="K210" i="16" s="1"/>
  <c r="K29" i="51"/>
  <c r="F32" i="51"/>
  <c r="A32" i="51" s="1"/>
  <c r="F36" i="51"/>
  <c r="A36" i="51" s="1"/>
  <c r="K38" i="51"/>
  <c r="H19" i="51"/>
  <c r="Q37" i="16" s="1"/>
  <c r="Q178" i="16" s="1"/>
  <c r="J21" i="51"/>
  <c r="H23" i="51"/>
  <c r="C23" i="51" s="1"/>
  <c r="J25" i="51"/>
  <c r="H27" i="51"/>
  <c r="Q93" i="16" s="1"/>
  <c r="F29" i="51"/>
  <c r="K219" i="16" s="1"/>
  <c r="H32" i="51"/>
  <c r="Q227" i="16" s="1"/>
  <c r="J34" i="51"/>
  <c r="H36" i="51"/>
  <c r="C36" i="51" s="1"/>
  <c r="K251" i="16"/>
  <c r="Q136" i="16"/>
  <c r="Q236" i="16" s="1"/>
  <c r="K164" i="16"/>
  <c r="K252" i="16" s="1"/>
  <c r="D4" i="5"/>
  <c r="I4" i="5"/>
  <c r="I2" i="5"/>
  <c r="K135" i="16"/>
  <c r="Q80" i="16"/>
  <c r="Q203" i="16" s="1"/>
  <c r="Q122" i="16"/>
  <c r="Q228" i="16" s="1"/>
  <c r="F6" i="46"/>
  <c r="F51" i="39"/>
  <c r="F11" i="43"/>
  <c r="F40" i="39"/>
  <c r="F53" i="43"/>
  <c r="F5" i="43"/>
  <c r="F19" i="39"/>
  <c r="F29" i="45"/>
  <c r="F7" i="45"/>
  <c r="F25" i="45"/>
  <c r="F35" i="39"/>
  <c r="F14" i="45"/>
  <c r="F18" i="45"/>
  <c r="F27" i="43"/>
  <c r="F56" i="39"/>
  <c r="F24" i="39"/>
  <c r="F10" i="41"/>
  <c r="F10" i="45"/>
  <c r="F15" i="46"/>
  <c r="F23" i="45"/>
  <c r="F13" i="45"/>
  <c r="F43" i="43"/>
  <c r="F21" i="43"/>
  <c r="F48" i="39"/>
  <c r="F32" i="39"/>
  <c r="F16" i="39"/>
  <c r="F26" i="41"/>
  <c r="F14" i="46"/>
  <c r="F30" i="45"/>
  <c r="F19" i="45"/>
  <c r="F9" i="45"/>
  <c r="F59" i="43"/>
  <c r="F37" i="43"/>
  <c r="F16" i="43"/>
  <c r="F59" i="39"/>
  <c r="F43" i="39"/>
  <c r="F27" i="39"/>
  <c r="F8" i="39"/>
  <c r="F22" i="41"/>
  <c r="F57" i="43"/>
  <c r="F52" i="43"/>
  <c r="F47" i="43"/>
  <c r="F41" i="43"/>
  <c r="F36" i="43"/>
  <c r="F31" i="43"/>
  <c r="F25" i="43"/>
  <c r="F20" i="43"/>
  <c r="F15" i="43"/>
  <c r="F9" i="43"/>
  <c r="F4" i="43"/>
  <c r="F3" i="46"/>
  <c r="F11" i="46"/>
  <c r="F27" i="45"/>
  <c r="F22" i="45"/>
  <c r="F17" i="45"/>
  <c r="F11" i="45"/>
  <c r="F6" i="45"/>
  <c r="F61" i="43"/>
  <c r="F56" i="43"/>
  <c r="F51" i="43"/>
  <c r="F45" i="43"/>
  <c r="F40" i="43"/>
  <c r="F35" i="43"/>
  <c r="F29" i="43"/>
  <c r="F24" i="43"/>
  <c r="F19" i="43"/>
  <c r="F13" i="43"/>
  <c r="F8" i="43"/>
  <c r="F55" i="39"/>
  <c r="F47" i="39"/>
  <c r="F39" i="39"/>
  <c r="F31" i="39"/>
  <c r="F23" i="39"/>
  <c r="F15" i="39"/>
  <c r="F18" i="41"/>
  <c r="F19" i="46"/>
  <c r="F7" i="46"/>
  <c r="F31" i="45"/>
  <c r="F26" i="45"/>
  <c r="F21" i="45"/>
  <c r="F15" i="45"/>
  <c r="F5" i="45"/>
  <c r="F60" i="43"/>
  <c r="F55" i="43"/>
  <c r="F49" i="43"/>
  <c r="F44" i="43"/>
  <c r="F39" i="43"/>
  <c r="F33" i="43"/>
  <c r="F28" i="43"/>
  <c r="F23" i="43"/>
  <c r="F17" i="43"/>
  <c r="F12" i="43"/>
  <c r="F7" i="43"/>
  <c r="F60" i="39"/>
  <c r="F52" i="39"/>
  <c r="F44" i="39"/>
  <c r="F36" i="39"/>
  <c r="F28" i="39"/>
  <c r="F20" i="39"/>
  <c r="F12" i="39"/>
  <c r="F30" i="41"/>
  <c r="F14" i="41"/>
  <c r="F10" i="44"/>
  <c r="F34" i="40"/>
  <c r="F14" i="40"/>
  <c r="F14" i="42"/>
  <c r="F6" i="42"/>
  <c r="F41" i="44"/>
  <c r="F37" i="44"/>
  <c r="F33" i="44"/>
  <c r="F29" i="44"/>
  <c r="F25" i="44"/>
  <c r="F21" i="44"/>
  <c r="F17" i="44"/>
  <c r="F13" i="44"/>
  <c r="F9" i="44"/>
  <c r="F5" i="44"/>
  <c r="F11" i="39"/>
  <c r="F7" i="39"/>
  <c r="F41" i="40"/>
  <c r="F37" i="40"/>
  <c r="F33" i="40"/>
  <c r="F29" i="40"/>
  <c r="F25" i="40"/>
  <c r="F21" i="40"/>
  <c r="F17" i="40"/>
  <c r="F13" i="40"/>
  <c r="F9" i="40"/>
  <c r="F29" i="41"/>
  <c r="F25" i="41"/>
  <c r="F21" i="41"/>
  <c r="F17" i="41"/>
  <c r="F13" i="41"/>
  <c r="F9" i="41"/>
  <c r="F21" i="42"/>
  <c r="F17" i="42"/>
  <c r="F13" i="42"/>
  <c r="F9" i="42"/>
  <c r="F5" i="42"/>
  <c r="F30" i="44"/>
  <c r="F14" i="44"/>
  <c r="F38" i="40"/>
  <c r="F26" i="40"/>
  <c r="F10" i="40"/>
  <c r="F18" i="42"/>
  <c r="F40" i="44"/>
  <c r="F36" i="44"/>
  <c r="F32" i="44"/>
  <c r="F28" i="44"/>
  <c r="F24" i="44"/>
  <c r="F20" i="44"/>
  <c r="F16" i="44"/>
  <c r="F12" i="44"/>
  <c r="F8" i="44"/>
  <c r="F4" i="44"/>
  <c r="F58" i="39"/>
  <c r="F54" i="39"/>
  <c r="F50" i="39"/>
  <c r="F46" i="39"/>
  <c r="F42" i="39"/>
  <c r="F38" i="39"/>
  <c r="F34" i="39"/>
  <c r="F30" i="39"/>
  <c r="F26" i="39"/>
  <c r="F22" i="39"/>
  <c r="F18" i="39"/>
  <c r="F14" i="39"/>
  <c r="F10" i="39"/>
  <c r="F6" i="39"/>
  <c r="F40" i="40"/>
  <c r="F36" i="40"/>
  <c r="F32" i="40"/>
  <c r="F28" i="40"/>
  <c r="F24" i="40"/>
  <c r="F20" i="40"/>
  <c r="F16" i="40"/>
  <c r="F12" i="40"/>
  <c r="F8" i="40"/>
  <c r="F3" i="41"/>
  <c r="F28" i="41"/>
  <c r="F24" i="41"/>
  <c r="F20" i="41"/>
  <c r="F16" i="41"/>
  <c r="F12" i="41"/>
  <c r="F8" i="41"/>
  <c r="F20" i="42"/>
  <c r="F16" i="42"/>
  <c r="F12" i="42"/>
  <c r="F8" i="42"/>
  <c r="F38" i="44"/>
  <c r="F34" i="44"/>
  <c r="F26" i="44"/>
  <c r="F22" i="44"/>
  <c r="F18" i="44"/>
  <c r="F6" i="44"/>
  <c r="F30" i="40"/>
  <c r="F22" i="40"/>
  <c r="F18" i="40"/>
  <c r="F6" i="40"/>
  <c r="F10" i="42"/>
  <c r="F18" i="46"/>
  <c r="F10" i="46"/>
  <c r="F28" i="45"/>
  <c r="F24" i="45"/>
  <c r="F20" i="45"/>
  <c r="F16" i="45"/>
  <c r="F12" i="45"/>
  <c r="F8" i="45"/>
  <c r="F4" i="45"/>
  <c r="F39" i="44"/>
  <c r="F35" i="44"/>
  <c r="F31" i="44"/>
  <c r="F27" i="44"/>
  <c r="F23" i="44"/>
  <c r="F19" i="44"/>
  <c r="F15" i="44"/>
  <c r="F11" i="44"/>
  <c r="F7" i="44"/>
  <c r="F58" i="43"/>
  <c r="F54" i="43"/>
  <c r="F50" i="43"/>
  <c r="F46" i="43"/>
  <c r="F42" i="43"/>
  <c r="F38" i="43"/>
  <c r="F34" i="43"/>
  <c r="F30" i="43"/>
  <c r="F26" i="43"/>
  <c r="F22" i="43"/>
  <c r="F18" i="43"/>
  <c r="F14" i="43"/>
  <c r="F10" i="43"/>
  <c r="F6" i="43"/>
  <c r="F61" i="39"/>
  <c r="F57" i="39"/>
  <c r="F53" i="39"/>
  <c r="F49" i="39"/>
  <c r="F45" i="39"/>
  <c r="F41" i="39"/>
  <c r="F37" i="39"/>
  <c r="F33" i="39"/>
  <c r="F29" i="39"/>
  <c r="F25" i="39"/>
  <c r="F21" i="39"/>
  <c r="F17" i="39"/>
  <c r="F13" i="39"/>
  <c r="F9" i="39"/>
  <c r="F5" i="39"/>
  <c r="F39" i="40"/>
  <c r="F35" i="40"/>
  <c r="F31" i="40"/>
  <c r="F27" i="40"/>
  <c r="F23" i="40"/>
  <c r="F19" i="40"/>
  <c r="F15" i="40"/>
  <c r="F11" i="40"/>
  <c r="F7" i="40"/>
  <c r="F31" i="41"/>
  <c r="F27" i="41"/>
  <c r="F23" i="41"/>
  <c r="F19" i="41"/>
  <c r="F15" i="41"/>
  <c r="F11" i="41"/>
  <c r="F7" i="41"/>
  <c r="F19" i="42"/>
  <c r="F15" i="42"/>
  <c r="F11" i="42"/>
  <c r="F7" i="42"/>
  <c r="F3" i="42"/>
  <c r="F4" i="41"/>
  <c r="F5" i="41"/>
  <c r="F3" i="40"/>
  <c r="F4" i="40"/>
  <c r="F3" i="39"/>
  <c r="F21" i="46"/>
  <c r="F17" i="46"/>
  <c r="F13" i="46"/>
  <c r="F9" i="46"/>
  <c r="F5" i="46"/>
  <c r="F20" i="46"/>
  <c r="F16" i="46"/>
  <c r="F12" i="46"/>
  <c r="F8" i="46"/>
  <c r="E1" i="44" a="1"/>
  <c r="E1" i="44" s="1"/>
  <c r="D1" i="45" a="1"/>
  <c r="D1" i="45" s="1"/>
  <c r="E1" i="45" a="1"/>
  <c r="E1" i="45" s="1"/>
  <c r="W8" i="16"/>
  <c r="B53" i="49"/>
  <c r="B57" i="49"/>
  <c r="B29" i="49"/>
  <c r="B29" i="48"/>
  <c r="B33" i="48"/>
  <c r="B37" i="48" s="1"/>
  <c r="B41" i="48" s="1"/>
  <c r="B21" i="48"/>
  <c r="B25" i="47"/>
  <c r="B33" i="22"/>
  <c r="B37" i="22" s="1"/>
  <c r="B41" i="22" s="1"/>
  <c r="B21" i="22"/>
  <c r="B33" i="47"/>
  <c r="B37" i="47" s="1"/>
  <c r="B41" i="47" s="1"/>
  <c r="B57" i="47" s="1"/>
  <c r="D1" i="44" a="1"/>
  <c r="D1" i="44" s="1"/>
  <c r="D3" i="5"/>
  <c r="D5" i="5"/>
  <c r="I1" i="5"/>
  <c r="I3" i="5"/>
  <c r="I5" i="5"/>
  <c r="D2" i="5"/>
  <c r="W6" i="16"/>
  <c r="D1" i="43" a="1"/>
  <c r="D1" i="43" s="1"/>
  <c r="E1" i="43" a="1"/>
  <c r="E1" i="43" s="1"/>
  <c r="B49" i="22" l="1"/>
  <c r="B53" i="22"/>
  <c r="B45" i="22"/>
  <c r="B57" i="22"/>
  <c r="B69" i="22" s="1"/>
  <c r="B45" i="48"/>
  <c r="B49" i="48"/>
  <c r="B57" i="48"/>
  <c r="B69" i="48" s="1"/>
  <c r="B53" i="48"/>
  <c r="B46" i="49"/>
  <c r="B14" i="49"/>
  <c r="Q185" i="16"/>
  <c r="L25" i="51"/>
  <c r="L21" i="51"/>
  <c r="K235" i="16"/>
  <c r="B62" i="49"/>
  <c r="D63" i="49"/>
  <c r="C63" i="49"/>
  <c r="B50" i="49"/>
  <c r="D51" i="49"/>
  <c r="B10" i="49"/>
  <c r="B43" i="49"/>
  <c r="B70" i="49"/>
  <c r="C7" i="49"/>
  <c r="B26" i="49"/>
  <c r="B30" i="49"/>
  <c r="D19" i="49"/>
  <c r="D31" i="49"/>
  <c r="B38" i="49"/>
  <c r="D3" i="49"/>
  <c r="B58" i="49"/>
  <c r="B3" i="49"/>
  <c r="B31" i="49"/>
  <c r="B2" i="49"/>
  <c r="B78" i="49"/>
  <c r="C79" i="49"/>
  <c r="B74" i="49"/>
  <c r="B55" i="49"/>
  <c r="C55" i="49"/>
  <c r="B67" i="49"/>
  <c r="C67" i="49"/>
  <c r="D55" i="49"/>
  <c r="D67" i="49"/>
  <c r="C11" i="49"/>
  <c r="D11" i="49"/>
  <c r="C43" i="49"/>
  <c r="D43" i="49"/>
  <c r="B75" i="49"/>
  <c r="C75" i="49"/>
  <c r="D23" i="49"/>
  <c r="B22" i="49"/>
  <c r="C35" i="49"/>
  <c r="D35" i="49"/>
  <c r="B54" i="49"/>
  <c r="C23" i="49"/>
  <c r="B34" i="49"/>
  <c r="D7" i="49"/>
  <c r="B6" i="49"/>
  <c r="C39" i="49"/>
  <c r="D39" i="49"/>
  <c r="B71" i="49"/>
  <c r="C71" i="49"/>
  <c r="B18" i="49"/>
  <c r="B19" i="49"/>
  <c r="B51" i="49"/>
  <c r="C51" i="49"/>
  <c r="B15" i="49"/>
  <c r="C15" i="49"/>
  <c r="B66" i="49"/>
  <c r="B35" i="49"/>
  <c r="C27" i="49"/>
  <c r="D27" i="49"/>
  <c r="B59" i="49"/>
  <c r="C59" i="49"/>
  <c r="B118" i="48"/>
  <c r="B119" i="48"/>
  <c r="D119" i="48"/>
  <c r="L34" i="51"/>
  <c r="Q149" i="16"/>
  <c r="Q51" i="16"/>
  <c r="Q186" i="16" s="1"/>
  <c r="K177" i="16"/>
  <c r="K79" i="16"/>
  <c r="K202" i="16"/>
  <c r="A21" i="51"/>
  <c r="K185" i="16"/>
  <c r="K149" i="16"/>
  <c r="K121" i="16"/>
  <c r="Q65" i="16"/>
  <c r="Q194" i="16" s="1"/>
  <c r="K243" i="16"/>
  <c r="Q193" i="16"/>
  <c r="K37" i="16"/>
  <c r="K178" i="16" s="1"/>
  <c r="A27" i="51"/>
  <c r="K93" i="16"/>
  <c r="Q121" i="16"/>
  <c r="C32" i="51"/>
  <c r="K65" i="16"/>
  <c r="K194" i="16" s="1"/>
  <c r="A23" i="51"/>
  <c r="Q243" i="16"/>
  <c r="K107" i="16"/>
  <c r="A29" i="51"/>
  <c r="C25" i="51"/>
  <c r="Q202" i="16"/>
  <c r="C27" i="51"/>
  <c r="Q210" i="16"/>
  <c r="C19" i="51"/>
  <c r="Q177" i="16"/>
  <c r="C34" i="51"/>
  <c r="Q235" i="16"/>
  <c r="K163" i="16"/>
  <c r="K227" i="16"/>
  <c r="K52" i="16"/>
  <c r="F1" i="43" a="1"/>
  <c r="F1" i="43" s="1"/>
  <c r="F1" i="45" a="1"/>
  <c r="F1" i="45" s="1"/>
  <c r="F1" i="44" a="1"/>
  <c r="F1" i="44" s="1"/>
  <c r="F1" i="46" a="1"/>
  <c r="F1" i="46" s="1"/>
  <c r="B94" i="22"/>
  <c r="B95" i="22"/>
  <c r="D87" i="48"/>
  <c r="C87" i="48"/>
  <c r="B87" i="48"/>
  <c r="B86" i="48"/>
  <c r="D55" i="48"/>
  <c r="C55" i="48"/>
  <c r="B55" i="48"/>
  <c r="B54" i="48"/>
  <c r="B22" i="48"/>
  <c r="D23" i="48"/>
  <c r="C23" i="48"/>
  <c r="B23" i="48"/>
  <c r="D115" i="48"/>
  <c r="C115" i="48"/>
  <c r="B115" i="48"/>
  <c r="B114" i="48"/>
  <c r="D83" i="48"/>
  <c r="C83" i="48"/>
  <c r="B83" i="48"/>
  <c r="B82" i="48"/>
  <c r="D51" i="48"/>
  <c r="C51" i="48"/>
  <c r="B51" i="48"/>
  <c r="B50" i="48"/>
  <c r="B18" i="48"/>
  <c r="D19" i="48"/>
  <c r="C19" i="48"/>
  <c r="B19" i="48"/>
  <c r="D111" i="48"/>
  <c r="C111" i="48"/>
  <c r="B111" i="48"/>
  <c r="B110" i="48"/>
  <c r="D79" i="48"/>
  <c r="C79" i="48"/>
  <c r="B79" i="48"/>
  <c r="B78" i="48"/>
  <c r="B46" i="48"/>
  <c r="D47" i="48"/>
  <c r="C47" i="48"/>
  <c r="B47" i="48"/>
  <c r="B15" i="48"/>
  <c r="B14" i="48"/>
  <c r="D15" i="48"/>
  <c r="C15" i="48"/>
  <c r="B106" i="48"/>
  <c r="D107" i="48"/>
  <c r="C107" i="48"/>
  <c r="B107" i="48"/>
  <c r="D75" i="48"/>
  <c r="C75" i="48"/>
  <c r="B75" i="48"/>
  <c r="B74" i="48"/>
  <c r="B42" i="48"/>
  <c r="D43" i="48"/>
  <c r="C43" i="48"/>
  <c r="B43" i="48"/>
  <c r="C11" i="48"/>
  <c r="B11" i="48"/>
  <c r="B10" i="48"/>
  <c r="D11" i="48"/>
  <c r="B102" i="48"/>
  <c r="D103" i="48"/>
  <c r="C103" i="48"/>
  <c r="B103" i="48"/>
  <c r="D71" i="48"/>
  <c r="C71" i="48"/>
  <c r="B71" i="48"/>
  <c r="B70" i="48"/>
  <c r="B38" i="48"/>
  <c r="D39" i="48"/>
  <c r="C39" i="48"/>
  <c r="B39" i="48"/>
  <c r="D7" i="48"/>
  <c r="C7" i="48"/>
  <c r="B7" i="48"/>
  <c r="B6" i="48"/>
  <c r="B98" i="48"/>
  <c r="D99" i="48"/>
  <c r="C99" i="48"/>
  <c r="B99" i="48"/>
  <c r="D67" i="48"/>
  <c r="C67" i="48"/>
  <c r="B67" i="48"/>
  <c r="B66" i="48"/>
  <c r="B34" i="48"/>
  <c r="D35" i="48"/>
  <c r="C35" i="48"/>
  <c r="B35" i="48"/>
  <c r="B2" i="48"/>
  <c r="D3" i="48"/>
  <c r="C3" i="48"/>
  <c r="B3" i="48"/>
  <c r="B95" i="48"/>
  <c r="B94" i="48"/>
  <c r="D95" i="48"/>
  <c r="C95" i="48"/>
  <c r="D63" i="48"/>
  <c r="C63" i="48"/>
  <c r="B63" i="48"/>
  <c r="B62" i="48"/>
  <c r="B30" i="48"/>
  <c r="D31" i="48"/>
  <c r="C31" i="48"/>
  <c r="B31" i="48"/>
  <c r="C91" i="48"/>
  <c r="B91" i="48"/>
  <c r="B90" i="48"/>
  <c r="D91" i="48"/>
  <c r="D59" i="48"/>
  <c r="C59" i="48"/>
  <c r="B59" i="48"/>
  <c r="B58" i="48"/>
  <c r="B26" i="48"/>
  <c r="D27" i="48"/>
  <c r="C27" i="48"/>
  <c r="B27" i="48"/>
  <c r="B65" i="49"/>
  <c r="B61" i="49"/>
  <c r="B73" i="49"/>
  <c r="B77" i="49" s="1"/>
  <c r="B69" i="49"/>
  <c r="B65" i="48"/>
  <c r="B61" i="48"/>
  <c r="B73" i="48"/>
  <c r="B77" i="48" s="1"/>
  <c r="B81" i="48" s="1"/>
  <c r="B45" i="47"/>
  <c r="B49" i="47"/>
  <c r="B53" i="47"/>
  <c r="B65" i="47"/>
  <c r="B61" i="47"/>
  <c r="B73" i="47"/>
  <c r="B77" i="47" s="1"/>
  <c r="B81" i="47" s="1"/>
  <c r="B69" i="47"/>
  <c r="D23" i="47"/>
  <c r="C23" i="47"/>
  <c r="B23" i="47"/>
  <c r="B22" i="47"/>
  <c r="D39" i="47"/>
  <c r="C39" i="47"/>
  <c r="B39" i="47"/>
  <c r="B38" i="47"/>
  <c r="B54" i="47"/>
  <c r="D55" i="47"/>
  <c r="C55" i="47"/>
  <c r="B55" i="47"/>
  <c r="B70" i="47"/>
  <c r="D71" i="47"/>
  <c r="C71" i="47"/>
  <c r="B71" i="47"/>
  <c r="B87" i="47"/>
  <c r="B86" i="47"/>
  <c r="D87" i="47"/>
  <c r="C87" i="47"/>
  <c r="B103" i="47"/>
  <c r="B102" i="47"/>
  <c r="D103" i="47"/>
  <c r="C103" i="47"/>
  <c r="C119" i="47"/>
  <c r="B119" i="47"/>
  <c r="B118" i="47"/>
  <c r="D119" i="47"/>
  <c r="C135" i="47"/>
  <c r="B135" i="47"/>
  <c r="B134" i="47"/>
  <c r="D135" i="47"/>
  <c r="C151" i="47"/>
  <c r="B151" i="47"/>
  <c r="B150" i="47"/>
  <c r="D151" i="47"/>
  <c r="C11" i="47"/>
  <c r="B11" i="47"/>
  <c r="B10" i="47"/>
  <c r="D11" i="47"/>
  <c r="C27" i="47"/>
  <c r="B27" i="47"/>
  <c r="B26" i="47"/>
  <c r="D27" i="47"/>
  <c r="D43" i="47"/>
  <c r="C43" i="47"/>
  <c r="B43" i="47"/>
  <c r="B42" i="47"/>
  <c r="D59" i="47"/>
  <c r="C59" i="47"/>
  <c r="B59" i="47"/>
  <c r="B58" i="47"/>
  <c r="D75" i="47"/>
  <c r="C75" i="47"/>
  <c r="B75" i="47"/>
  <c r="B74" i="47"/>
  <c r="B90" i="47"/>
  <c r="D91" i="47"/>
  <c r="C91" i="47"/>
  <c r="B91" i="47"/>
  <c r="B106" i="47"/>
  <c r="D107" i="47"/>
  <c r="C107" i="47"/>
  <c r="B107" i="47"/>
  <c r="B123" i="47"/>
  <c r="B122" i="47"/>
  <c r="D123" i="47"/>
  <c r="C123" i="47"/>
  <c r="B139" i="47"/>
  <c r="B138" i="47"/>
  <c r="D139" i="47"/>
  <c r="C139" i="47"/>
  <c r="B155" i="47"/>
  <c r="B154" i="47"/>
  <c r="D155" i="47"/>
  <c r="C155" i="47"/>
  <c r="B15" i="47"/>
  <c r="B14" i="47"/>
  <c r="D15" i="47"/>
  <c r="C15" i="47"/>
  <c r="B31" i="47"/>
  <c r="B30" i="47"/>
  <c r="D31" i="47"/>
  <c r="C31" i="47"/>
  <c r="C47" i="47"/>
  <c r="B47" i="47"/>
  <c r="B46" i="47"/>
  <c r="D47" i="47"/>
  <c r="C63" i="47"/>
  <c r="B63" i="47"/>
  <c r="B62" i="47"/>
  <c r="D63" i="47"/>
  <c r="C79" i="47"/>
  <c r="B79" i="47"/>
  <c r="B78" i="47"/>
  <c r="D79" i="47"/>
  <c r="D95" i="47"/>
  <c r="C95" i="47"/>
  <c r="B95" i="47"/>
  <c r="B94" i="47"/>
  <c r="D111" i="47"/>
  <c r="C111" i="47"/>
  <c r="B111" i="47"/>
  <c r="B110" i="47"/>
  <c r="B126" i="47"/>
  <c r="D127" i="47"/>
  <c r="C127" i="47"/>
  <c r="B127" i="47"/>
  <c r="D143" i="47"/>
  <c r="C143" i="47"/>
  <c r="B143" i="47"/>
  <c r="B158" i="47"/>
  <c r="D159" i="47"/>
  <c r="C159" i="47"/>
  <c r="B159" i="47"/>
  <c r="B2" i="47"/>
  <c r="D3" i="47"/>
  <c r="C3" i="47"/>
  <c r="B3" i="47"/>
  <c r="B18" i="47"/>
  <c r="D19" i="47"/>
  <c r="C19" i="47"/>
  <c r="B19" i="47"/>
  <c r="B34" i="47"/>
  <c r="D35" i="47"/>
  <c r="C35" i="47"/>
  <c r="B35" i="47"/>
  <c r="B51" i="47"/>
  <c r="B50" i="47"/>
  <c r="D51" i="47"/>
  <c r="C51" i="47"/>
  <c r="B67" i="47"/>
  <c r="B66" i="47"/>
  <c r="D67" i="47"/>
  <c r="C67" i="47"/>
  <c r="C83" i="47"/>
  <c r="B83" i="47"/>
  <c r="B82" i="47"/>
  <c r="D83" i="47"/>
  <c r="C99" i="47"/>
  <c r="B99" i="47"/>
  <c r="B98" i="47"/>
  <c r="D99" i="47"/>
  <c r="C115" i="47"/>
  <c r="B115" i="47"/>
  <c r="B114" i="47"/>
  <c r="D115" i="47"/>
  <c r="D131" i="47"/>
  <c r="C131" i="47"/>
  <c r="B131" i="47"/>
  <c r="B130" i="47"/>
  <c r="D147" i="47"/>
  <c r="B142" i="47"/>
  <c r="C147" i="47"/>
  <c r="B147" i="47"/>
  <c r="B146" i="47"/>
  <c r="D7" i="47"/>
  <c r="C7" i="47"/>
  <c r="B7" i="47"/>
  <c r="B6" i="47"/>
  <c r="C95" i="22"/>
  <c r="D95" i="22"/>
  <c r="B98" i="22"/>
  <c r="D99" i="22"/>
  <c r="C99" i="22"/>
  <c r="B99" i="22"/>
  <c r="D67" i="22"/>
  <c r="C67" i="22"/>
  <c r="B67" i="22"/>
  <c r="B66" i="22"/>
  <c r="C35" i="22"/>
  <c r="B35" i="22"/>
  <c r="B34" i="22"/>
  <c r="D35" i="22"/>
  <c r="C3" i="22"/>
  <c r="B3" i="22"/>
  <c r="B2" i="22"/>
  <c r="D3" i="22"/>
  <c r="D123" i="22"/>
  <c r="C123" i="22"/>
  <c r="B123" i="22"/>
  <c r="B122" i="22"/>
  <c r="B186" i="22"/>
  <c r="D187" i="22"/>
  <c r="C187" i="22"/>
  <c r="B187" i="22"/>
  <c r="B111" i="22"/>
  <c r="B110" i="22"/>
  <c r="D111" i="22"/>
  <c r="C111" i="22"/>
  <c r="D175" i="22"/>
  <c r="C175" i="22"/>
  <c r="B175" i="22"/>
  <c r="B174" i="22"/>
  <c r="C163" i="22"/>
  <c r="B163" i="22"/>
  <c r="B162" i="22"/>
  <c r="D163" i="22"/>
  <c r="B167" i="22"/>
  <c r="B166" i="22"/>
  <c r="D167" i="22"/>
  <c r="C167" i="22"/>
  <c r="B62" i="22"/>
  <c r="D63" i="22"/>
  <c r="C63" i="22"/>
  <c r="B63" i="22"/>
  <c r="D31" i="22"/>
  <c r="C31" i="22"/>
  <c r="B31" i="22"/>
  <c r="B30" i="22"/>
  <c r="B75" i="22"/>
  <c r="B74" i="22"/>
  <c r="D75" i="22"/>
  <c r="C75" i="22"/>
  <c r="B43" i="22"/>
  <c r="B42" i="22"/>
  <c r="D43" i="22"/>
  <c r="C43" i="22"/>
  <c r="B10" i="22"/>
  <c r="D11" i="22"/>
  <c r="C11" i="22"/>
  <c r="B11" i="22"/>
  <c r="D87" i="22"/>
  <c r="C87" i="22"/>
  <c r="B87" i="22"/>
  <c r="B86" i="22"/>
  <c r="C55" i="22"/>
  <c r="B55" i="22"/>
  <c r="B54" i="22"/>
  <c r="D55" i="22"/>
  <c r="B23" i="22"/>
  <c r="B22" i="22"/>
  <c r="D23" i="22"/>
  <c r="C23" i="22"/>
  <c r="D139" i="22"/>
  <c r="C139" i="22"/>
  <c r="B139" i="22"/>
  <c r="B138" i="22"/>
  <c r="C127" i="22"/>
  <c r="B127" i="22"/>
  <c r="B126" i="22"/>
  <c r="D127" i="22"/>
  <c r="D191" i="22"/>
  <c r="C191" i="22"/>
  <c r="B191" i="22"/>
  <c r="B190" i="22"/>
  <c r="B114" i="22"/>
  <c r="D115" i="22"/>
  <c r="C115" i="22"/>
  <c r="B115" i="22"/>
  <c r="C179" i="22"/>
  <c r="B179" i="22"/>
  <c r="B178" i="22"/>
  <c r="D179" i="22"/>
  <c r="B118" i="22"/>
  <c r="D119" i="22"/>
  <c r="C119" i="22"/>
  <c r="B119" i="22"/>
  <c r="B183" i="22"/>
  <c r="B182" i="22"/>
  <c r="D183" i="22"/>
  <c r="C183" i="22"/>
  <c r="B82" i="22"/>
  <c r="D83" i="22"/>
  <c r="C83" i="22"/>
  <c r="B83" i="22"/>
  <c r="D51" i="22"/>
  <c r="C51" i="22"/>
  <c r="B51" i="22"/>
  <c r="B50" i="22"/>
  <c r="C19" i="22"/>
  <c r="B19" i="22"/>
  <c r="B18" i="22"/>
  <c r="D19" i="22"/>
  <c r="D155" i="22"/>
  <c r="C155" i="22"/>
  <c r="B155" i="22"/>
  <c r="B154" i="22"/>
  <c r="C143" i="22"/>
  <c r="B143" i="22"/>
  <c r="D143" i="22"/>
  <c r="B131" i="22"/>
  <c r="B130" i="22"/>
  <c r="D131" i="22"/>
  <c r="C131" i="22"/>
  <c r="C195" i="22"/>
  <c r="B195" i="22"/>
  <c r="B194" i="22"/>
  <c r="D195" i="22"/>
  <c r="B134" i="22"/>
  <c r="D135" i="22"/>
  <c r="C135" i="22"/>
  <c r="B135" i="22"/>
  <c r="B199" i="22"/>
  <c r="B198" i="22"/>
  <c r="D199" i="22"/>
  <c r="C199" i="22"/>
  <c r="B78" i="22"/>
  <c r="D79" i="22"/>
  <c r="C79" i="22"/>
  <c r="B79" i="22"/>
  <c r="B46" i="22"/>
  <c r="D47" i="22"/>
  <c r="C47" i="22"/>
  <c r="B47" i="22"/>
  <c r="D15" i="22"/>
  <c r="C15" i="22"/>
  <c r="B15" i="22"/>
  <c r="B14" i="22"/>
  <c r="C91" i="22"/>
  <c r="B91" i="22"/>
  <c r="B90" i="22"/>
  <c r="D91" i="22"/>
  <c r="B59" i="22"/>
  <c r="B58" i="22"/>
  <c r="D59" i="22"/>
  <c r="C59" i="22"/>
  <c r="B26" i="22"/>
  <c r="D27" i="22"/>
  <c r="C27" i="22"/>
  <c r="B27" i="22"/>
  <c r="D103" i="22"/>
  <c r="C103" i="22"/>
  <c r="B103" i="22"/>
  <c r="B102" i="22"/>
  <c r="C71" i="22"/>
  <c r="B71" i="22"/>
  <c r="B70" i="22"/>
  <c r="D71" i="22"/>
  <c r="B39" i="22"/>
  <c r="B38" i="22"/>
  <c r="D39" i="22"/>
  <c r="C39" i="22"/>
  <c r="B7" i="22"/>
  <c r="B6" i="22"/>
  <c r="D7" i="22"/>
  <c r="C7" i="22"/>
  <c r="C107" i="22"/>
  <c r="B107" i="22"/>
  <c r="B106" i="22"/>
  <c r="D107" i="22"/>
  <c r="B170" i="22"/>
  <c r="D171" i="22"/>
  <c r="C171" i="22"/>
  <c r="B171" i="22"/>
  <c r="C159" i="22"/>
  <c r="B159" i="22"/>
  <c r="B158" i="22"/>
  <c r="D159" i="22"/>
  <c r="B147" i="22"/>
  <c r="B146" i="22"/>
  <c r="D147" i="22"/>
  <c r="B142" i="22"/>
  <c r="C147" i="22"/>
  <c r="B150" i="22"/>
  <c r="D151" i="22"/>
  <c r="C151" i="22"/>
  <c r="B151" i="22"/>
  <c r="B85" i="48" l="1"/>
  <c r="B89" i="48"/>
  <c r="B93" i="48"/>
  <c r="B97" i="48"/>
  <c r="B73" i="22"/>
  <c r="B77" i="22" s="1"/>
  <c r="B81" i="22" s="1"/>
  <c r="B61" i="22"/>
  <c r="B65" i="22"/>
  <c r="B89" i="47"/>
  <c r="B97" i="47"/>
  <c r="B93" i="47"/>
  <c r="B85" i="47"/>
  <c r="B89" i="22" l="1"/>
  <c r="B93" i="22"/>
  <c r="B97" i="22"/>
  <c r="B85" i="22"/>
  <c r="B105" i="48"/>
  <c r="B109" i="48"/>
  <c r="B113" i="48"/>
  <c r="B101" i="48"/>
  <c r="B101" i="47"/>
  <c r="B113" i="47"/>
  <c r="B117" i="47" s="1"/>
  <c r="B105" i="47"/>
  <c r="B109" i="47"/>
  <c r="B105" i="22" l="1"/>
  <c r="B113" i="22"/>
  <c r="B117" i="22" s="1"/>
  <c r="B101" i="22"/>
  <c r="B109" i="22"/>
  <c r="B121" i="47"/>
  <c r="B133" i="47"/>
  <c r="B129" i="47"/>
  <c r="B125" i="47"/>
  <c r="B121" i="22" l="1"/>
  <c r="B133" i="22"/>
  <c r="B125" i="22"/>
  <c r="B129" i="22"/>
  <c r="B149" i="47"/>
  <c r="B137" i="47"/>
  <c r="B153" i="47" s="1"/>
  <c r="B157" i="47" s="1"/>
  <c r="B145" i="47"/>
  <c r="B141" i="47"/>
  <c r="B137" i="22" l="1"/>
  <c r="B153" i="22" s="1"/>
  <c r="B157" i="22" s="1"/>
  <c r="B161" i="22" s="1"/>
  <c r="B141" i="22"/>
  <c r="B145" i="22"/>
  <c r="B149" i="22"/>
  <c r="B169" i="22" l="1"/>
  <c r="B177" i="22"/>
  <c r="B173" i="22"/>
  <c r="B165" i="22"/>
  <c r="B189" i="22" l="1"/>
  <c r="B193" i="22"/>
  <c r="B197" i="22" s="1"/>
  <c r="B185" i="22"/>
  <c r="B181" i="2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<sst xmlns="http://schemas.openxmlformats.org/spreadsheetml/2006/main" count="977" uniqueCount="295">
  <si>
    <t>冬季大会スキー競技実施要項</t>
  </si>
  <si>
    <t>小松市スキー協会</t>
  </si>
  <si>
    <t>クロスカントリー競技</t>
  </si>
  <si>
    <t>参加組別</t>
  </si>
  <si>
    <t>年齢起算</t>
  </si>
  <si>
    <t>得点方法</t>
  </si>
  <si>
    <t>同タイムの入賞者は同順位、同得点とする。</t>
  </si>
  <si>
    <t>順　位</t>
  </si>
  <si>
    <t>校　下</t>
  </si>
  <si>
    <t>Ａ</t>
  </si>
  <si>
    <t>Ｂ</t>
  </si>
  <si>
    <t>Ｃ</t>
  </si>
  <si>
    <t>Ｄ</t>
  </si>
  <si>
    <t>得　点</t>
  </si>
  <si>
    <t>－</t>
  </si>
  <si>
    <t>総合得点により１部、２部校下団優勝を決める。</t>
  </si>
  <si>
    <t>大会を総合的に評価し、１・２部で１校下団にスキー協会会長表彰を与える。</t>
  </si>
  <si>
    <t>※荒天の場合やコース状況により練習会を中止する場合があります。</t>
  </si>
  <si>
    <t>※問い合わせ先：大倉岳高原スキー場　６７－１４２６</t>
  </si>
  <si>
    <t>&lt;クロスカントリー競技&gt;</t>
  </si>
  <si>
    <t xml:space="preserve"> 大倉岳高原スキー場　　日本海コース</t>
  </si>
  <si>
    <t>Ａ組</t>
    <phoneticPr fontId="2"/>
  </si>
  <si>
    <t>Ｂ組</t>
    <phoneticPr fontId="2"/>
  </si>
  <si>
    <t>Ｃ組</t>
    <phoneticPr fontId="2"/>
  </si>
  <si>
    <t>Ｄ組</t>
    <phoneticPr fontId="2"/>
  </si>
  <si>
    <t>Ｅ組</t>
    <phoneticPr fontId="2"/>
  </si>
  <si>
    <t>Ｆ組</t>
    <phoneticPr fontId="2"/>
  </si>
  <si>
    <t>年度要項</t>
    <phoneticPr fontId="2"/>
  </si>
  <si>
    <t>女子Ｄ組</t>
    <phoneticPr fontId="2"/>
  </si>
  <si>
    <t>女子Ｃ組</t>
    <phoneticPr fontId="2"/>
  </si>
  <si>
    <t>女子Ｂ組</t>
    <phoneticPr fontId="2"/>
  </si>
  <si>
    <t>女子Ａ組</t>
    <phoneticPr fontId="2"/>
  </si>
  <si>
    <t>男子Ｄ組</t>
    <phoneticPr fontId="2"/>
  </si>
  <si>
    <t>男子Ｂ組</t>
    <phoneticPr fontId="2"/>
  </si>
  <si>
    <t>男子Ａ組</t>
    <phoneticPr fontId="2"/>
  </si>
  <si>
    <t>男子Ｃ組</t>
    <phoneticPr fontId="2"/>
  </si>
  <si>
    <t>男子Ｆ組</t>
    <phoneticPr fontId="2"/>
  </si>
  <si>
    <t>男子Ｅ組</t>
    <phoneticPr fontId="2"/>
  </si>
  <si>
    <t>主　　管</t>
    <phoneticPr fontId="2"/>
  </si>
  <si>
    <t>得 点 例</t>
    <phoneticPr fontId="2"/>
  </si>
  <si>
    <t>表　　彰</t>
    <phoneticPr fontId="2"/>
  </si>
  <si>
    <t>滑 走 順</t>
    <phoneticPr fontId="2"/>
  </si>
  <si>
    <t>保　　険</t>
    <phoneticPr fontId="2"/>
  </si>
  <si>
    <t>そ の 他</t>
    <phoneticPr fontId="2"/>
  </si>
  <si>
    <t>練 習 会</t>
    <phoneticPr fontId="2"/>
  </si>
  <si>
    <t>会　　場</t>
    <phoneticPr fontId="2"/>
  </si>
  <si>
    <t>競技開始</t>
    <phoneticPr fontId="2"/>
  </si>
  <si>
    <t>インスペクション</t>
    <phoneticPr fontId="2"/>
  </si>
  <si>
    <t>クロス競技</t>
    <phoneticPr fontId="2"/>
  </si>
  <si>
    <t>予備日なし</t>
    <phoneticPr fontId="2"/>
  </si>
  <si>
    <t>アルペン</t>
    <phoneticPr fontId="2"/>
  </si>
  <si>
    <t>競技日</t>
    <phoneticPr fontId="2"/>
  </si>
  <si>
    <t>練習日1</t>
    <phoneticPr fontId="2"/>
  </si>
  <si>
    <t>練習日2</t>
  </si>
  <si>
    <t>期　日</t>
    <phoneticPr fontId="2"/>
  </si>
  <si>
    <t>１７時必着</t>
  </si>
  <si>
    <t>提出先</t>
    <phoneticPr fontId="2"/>
  </si>
  <si>
    <t>用　紙</t>
    <phoneticPr fontId="2"/>
  </si>
  <si>
    <t>その他</t>
    <phoneticPr fontId="2"/>
  </si>
  <si>
    <t>男　子</t>
    <phoneticPr fontId="2"/>
  </si>
  <si>
    <t>女　子</t>
    <phoneticPr fontId="2"/>
  </si>
  <si>
    <t>アルペン競技</t>
    <phoneticPr fontId="2"/>
  </si>
  <si>
    <t>～</t>
    <phoneticPr fontId="2"/>
  </si>
  <si>
    <t>所定の用紙に記入すること。（個票も必ず提出すること）</t>
    <phoneticPr fontId="2"/>
  </si>
  <si>
    <t>連絡責任者を必ず記入すること。</t>
    <phoneticPr fontId="2"/>
  </si>
  <si>
    <t>～ ８：３０</t>
    <phoneticPr fontId="2"/>
  </si>
  <si>
    <t>基準日</t>
    <phoneticPr fontId="2"/>
  </si>
  <si>
    <t>抽選日</t>
    <phoneticPr fontId="2"/>
  </si>
  <si>
    <t>締切日</t>
    <phoneticPr fontId="2"/>
  </si>
  <si>
    <t>校下担当者　各位</t>
    <phoneticPr fontId="2"/>
  </si>
  <si>
    <t>練習会を下記の日程で行いますので参加ください。</t>
  </si>
  <si>
    <t>アルペンスキー競技練習会について</t>
  </si>
  <si>
    <t>練習参加にあたって</t>
  </si>
  <si>
    <t>日　　時</t>
    <phoneticPr fontId="2"/>
  </si>
  <si>
    <t>場　　所</t>
    <phoneticPr fontId="2"/>
  </si>
  <si>
    <t>日　　程</t>
    <phoneticPr fontId="2"/>
  </si>
  <si>
    <t>クロカン部長</t>
    <phoneticPr fontId="2"/>
  </si>
  <si>
    <t>茂岩　　豊</t>
  </si>
  <si>
    <t>練習会参加にあたっては、各団体で傷害保険に加入ください。</t>
    <phoneticPr fontId="2"/>
  </si>
  <si>
    <t>受　　付</t>
    <phoneticPr fontId="2"/>
  </si>
  <si>
    <t>大倉岳高原スキー場（日本海コース）</t>
    <phoneticPr fontId="2"/>
  </si>
  <si>
    <t>アルペン部長</t>
    <phoneticPr fontId="2"/>
  </si>
  <si>
    <t>会場で協会のゼッケンを着用ください。</t>
    <phoneticPr fontId="2"/>
  </si>
  <si>
    <t>練習にあたっては担当者からの注意事項を厳守ください。</t>
    <phoneticPr fontId="2"/>
  </si>
  <si>
    <t>参加にあたっては、各団体で傷害保険に加入ください。</t>
    <phoneticPr fontId="2"/>
  </si>
  <si>
    <t>練習終了後はゼッケンを必ずお返しください。</t>
    <phoneticPr fontId="2"/>
  </si>
  <si>
    <t>リフト券は各自で負担下さい。</t>
    <phoneticPr fontId="2"/>
  </si>
  <si>
    <t>クロス練習</t>
    <phoneticPr fontId="2"/>
  </si>
  <si>
    <t>アルペン練習</t>
    <phoneticPr fontId="2"/>
  </si>
  <si>
    <t>練習日</t>
    <phoneticPr fontId="2"/>
  </si>
  <si>
    <t>要項と連動</t>
    <phoneticPr fontId="2"/>
  </si>
  <si>
    <t>部長</t>
    <phoneticPr fontId="2"/>
  </si>
  <si>
    <t>副部長</t>
    <phoneticPr fontId="2"/>
  </si>
  <si>
    <t>面　憲一郎</t>
    <phoneticPr fontId="2"/>
  </si>
  <si>
    <t>各組１位８点、２位６点、３位５点、４位４点、５位３点、６位２点とする。    　　　             但し、同一校下では６位以内２名までを得点対象とする。</t>
    <phoneticPr fontId="2"/>
  </si>
  <si>
    <t>入力項目</t>
    <phoneticPr fontId="2"/>
  </si>
  <si>
    <t>クロスカントリー</t>
    <phoneticPr fontId="2"/>
  </si>
  <si>
    <t>日　時</t>
    <phoneticPr fontId="2"/>
  </si>
  <si>
    <t>申 込 み</t>
    <phoneticPr fontId="2"/>
  </si>
  <si>
    <t>競 技 日</t>
    <phoneticPr fontId="2"/>
  </si>
  <si>
    <t>レンタル利用名簿</t>
  </si>
  <si>
    <t>身　　長</t>
  </si>
  <si>
    <t>靴のサイズ</t>
  </si>
  <si>
    <t>備　　考</t>
  </si>
  <si>
    <t>合計金額</t>
  </si>
  <si>
    <t>cm</t>
    <phoneticPr fontId="2"/>
  </si>
  <si>
    <t>練習会参加人数</t>
    <phoneticPr fontId="2"/>
  </si>
  <si>
    <t>円</t>
    <phoneticPr fontId="2"/>
  </si>
  <si>
    <t>３００円 ＝</t>
    <phoneticPr fontId="2"/>
  </si>
  <si>
    <t>練習会参加者は備考欄に○を記入下さい。</t>
    <phoneticPr fontId="2"/>
  </si>
  <si>
    <t>組別</t>
    <phoneticPr fontId="2"/>
  </si>
  <si>
    <t>男女</t>
    <phoneticPr fontId="2"/>
  </si>
  <si>
    <t>アルペンスキー競技</t>
    <phoneticPr fontId="2"/>
  </si>
  <si>
    <t>各組１０名以内</t>
    <phoneticPr fontId="2"/>
  </si>
  <si>
    <t>クロスカントリー競技</t>
    <phoneticPr fontId="2"/>
  </si>
  <si>
    <t>部</t>
  </si>
  <si>
    <t>校下団選手編成表</t>
  </si>
  <si>
    <t>記載者</t>
  </si>
  <si>
    <t>連絡先</t>
  </si>
  <si>
    <t xml:space="preserve"> 自宅℡</t>
    <rPh sb="1" eb="3">
      <t>ジタク</t>
    </rPh>
    <phoneticPr fontId="13"/>
  </si>
  <si>
    <t xml:space="preserve"> 携帯℡</t>
    <rPh sb="1" eb="3">
      <t>ケイタイ</t>
    </rPh>
    <phoneticPr fontId="13"/>
  </si>
  <si>
    <t>参加者数</t>
    <rPh sb="0" eb="4">
      <t>サンカシャスウ</t>
    </rPh>
    <phoneticPr fontId="13"/>
  </si>
  <si>
    <t>組</t>
    <rPh sb="0" eb="1">
      <t>クミ</t>
    </rPh>
    <phoneticPr fontId="13"/>
  </si>
  <si>
    <t>Ａ組</t>
    <rPh sb="1" eb="2">
      <t>クミ</t>
    </rPh>
    <phoneticPr fontId="13"/>
  </si>
  <si>
    <t>Ｂ組</t>
    <rPh sb="1" eb="2">
      <t>クミ</t>
    </rPh>
    <phoneticPr fontId="13"/>
  </si>
  <si>
    <t>Ｃ組</t>
    <rPh sb="1" eb="2">
      <t>クミ</t>
    </rPh>
    <phoneticPr fontId="13"/>
  </si>
  <si>
    <t>Ｄ組</t>
    <rPh sb="1" eb="2">
      <t>クミ</t>
    </rPh>
    <phoneticPr fontId="13"/>
  </si>
  <si>
    <t>Ｅ組</t>
    <rPh sb="1" eb="2">
      <t>クミ</t>
    </rPh>
    <phoneticPr fontId="13"/>
  </si>
  <si>
    <t>Ｆ組</t>
    <rPh sb="1" eb="2">
      <t>クミ</t>
    </rPh>
    <phoneticPr fontId="13"/>
  </si>
  <si>
    <t>合計</t>
    <rPh sb="0" eb="2">
      <t>ゴウケイ</t>
    </rPh>
    <phoneticPr fontId="13"/>
  </si>
  <si>
    <t>男子</t>
    <rPh sb="0" eb="2">
      <t>ダンシ</t>
    </rPh>
    <phoneticPr fontId="13"/>
  </si>
  <si>
    <t>名</t>
    <rPh sb="0" eb="1">
      <t>メイ</t>
    </rPh>
    <phoneticPr fontId="13"/>
  </si>
  <si>
    <t>女子</t>
    <rPh sb="0" eb="2">
      <t>ジョシ</t>
    </rPh>
    <phoneticPr fontId="13"/>
  </si>
  <si>
    <t>※参加エントリーはアルペンスキー競技、各組１０名以内。クロスカントリー競技、各組５名以内とする。</t>
    <rPh sb="1" eb="3">
      <t>サンカ</t>
    </rPh>
    <rPh sb="16" eb="18">
      <t>キョウギ</t>
    </rPh>
    <rPh sb="19" eb="21">
      <t>カククミ</t>
    </rPh>
    <rPh sb="23" eb="24">
      <t>メイ</t>
    </rPh>
    <rPh sb="24" eb="26">
      <t>イナイ</t>
    </rPh>
    <rPh sb="35" eb="37">
      <t>キョウギ</t>
    </rPh>
    <rPh sb="38" eb="40">
      <t>カククミ</t>
    </rPh>
    <rPh sb="41" eb="42">
      <t>メイ</t>
    </rPh>
    <rPh sb="42" eb="44">
      <t>イナイ</t>
    </rPh>
    <phoneticPr fontId="13"/>
  </si>
  <si>
    <t>＜役員＞</t>
  </si>
  <si>
    <t>役員名</t>
  </si>
  <si>
    <t>住　　　　　　所</t>
  </si>
  <si>
    <t>連絡先℡</t>
  </si>
  <si>
    <t>連絡主任</t>
  </si>
  <si>
    <t>協力係員</t>
    <rPh sb="0" eb="2">
      <t>キョウリョク</t>
    </rPh>
    <rPh sb="2" eb="4">
      <t>カカリイン</t>
    </rPh>
    <phoneticPr fontId="13"/>
  </si>
  <si>
    <t>提出先</t>
    <rPh sb="0" eb="3">
      <t>テイシュツサキ</t>
    </rPh>
    <phoneticPr fontId="13"/>
  </si>
  <si>
    <t>アルペンスキー競技</t>
    <rPh sb="7" eb="9">
      <t>キョウギ</t>
    </rPh>
    <phoneticPr fontId="13"/>
  </si>
  <si>
    <t>＜男子Ａ組＞</t>
    <rPh sb="1" eb="3">
      <t>ダンシ</t>
    </rPh>
    <rPh sb="4" eb="5">
      <t>クミ</t>
    </rPh>
    <phoneticPr fontId="13"/>
  </si>
  <si>
    <t>氏　　　　名</t>
    <rPh sb="0" eb="6">
      <t>シメイ</t>
    </rPh>
    <phoneticPr fontId="13"/>
  </si>
  <si>
    <t>生　　年　　月　　日</t>
    <rPh sb="0" eb="4">
      <t>セイネン</t>
    </rPh>
    <rPh sb="6" eb="10">
      <t>ガッピ</t>
    </rPh>
    <phoneticPr fontId="13"/>
  </si>
  <si>
    <t>住　　　　　　　所</t>
    <rPh sb="0" eb="9">
      <t>ジュウショ</t>
    </rPh>
    <phoneticPr fontId="13"/>
  </si>
  <si>
    <t>電話番号</t>
    <rPh sb="0" eb="2">
      <t>デンワ</t>
    </rPh>
    <rPh sb="2" eb="4">
      <t>バンゴウ</t>
    </rPh>
    <phoneticPr fontId="13"/>
  </si>
  <si>
    <t>＜男子Ｂ組＞</t>
    <rPh sb="1" eb="3">
      <t>ダンシ</t>
    </rPh>
    <rPh sb="4" eb="5">
      <t>クミ</t>
    </rPh>
    <phoneticPr fontId="13"/>
  </si>
  <si>
    <t>＜男子Ｃ組＞</t>
    <rPh sb="1" eb="3">
      <t>ダンシ</t>
    </rPh>
    <rPh sb="4" eb="5">
      <t>クミ</t>
    </rPh>
    <phoneticPr fontId="13"/>
  </si>
  <si>
    <t>＜男子Ｄ組＞</t>
    <rPh sb="1" eb="3">
      <t>ダンシ</t>
    </rPh>
    <rPh sb="4" eb="5">
      <t>クミ</t>
    </rPh>
    <phoneticPr fontId="13"/>
  </si>
  <si>
    <t>＜男子Ｆ組＞</t>
    <rPh sb="1" eb="3">
      <t>ダンシ</t>
    </rPh>
    <rPh sb="4" eb="5">
      <t>クミ</t>
    </rPh>
    <phoneticPr fontId="13"/>
  </si>
  <si>
    <t>＜女子Ａ組＞</t>
    <rPh sb="1" eb="3">
      <t>ジョシ</t>
    </rPh>
    <rPh sb="4" eb="5">
      <t>クミ</t>
    </rPh>
    <phoneticPr fontId="13"/>
  </si>
  <si>
    <t>＜女子Ｂ組＞</t>
    <rPh sb="1" eb="3">
      <t>ジョシ</t>
    </rPh>
    <rPh sb="4" eb="5">
      <t>クミ</t>
    </rPh>
    <phoneticPr fontId="13"/>
  </si>
  <si>
    <t>＜女子Ｃ組＞</t>
    <rPh sb="1" eb="2">
      <t>ジョシ</t>
    </rPh>
    <rPh sb="2" eb="3">
      <t>ダンシ</t>
    </rPh>
    <rPh sb="4" eb="5">
      <t>クミ</t>
    </rPh>
    <phoneticPr fontId="13"/>
  </si>
  <si>
    <t>＜女子Ｄ組＞</t>
    <rPh sb="1" eb="3">
      <t>ジョシ</t>
    </rPh>
    <rPh sb="4" eb="5">
      <t>クミ</t>
    </rPh>
    <phoneticPr fontId="13"/>
  </si>
  <si>
    <t>クロスカントリースキー競技</t>
    <rPh sb="11" eb="13">
      <t>キョウギ</t>
    </rPh>
    <phoneticPr fontId="13"/>
  </si>
  <si>
    <t>までに下記まで提出して下さい。（期日厳守）</t>
    <rPh sb="3" eb="5">
      <t>カキ</t>
    </rPh>
    <rPh sb="7" eb="9">
      <t>テイシュツ</t>
    </rPh>
    <rPh sb="11" eb="12">
      <t>クダ</t>
    </rPh>
    <rPh sb="16" eb="18">
      <t>キジツ</t>
    </rPh>
    <rPh sb="18" eb="20">
      <t>ゲンシュ</t>
    </rPh>
    <phoneticPr fontId="13"/>
  </si>
  <si>
    <t>各組　５名以内</t>
    <phoneticPr fontId="2"/>
  </si>
  <si>
    <t>（ロッジ１階 無料休憩所前）</t>
    <phoneticPr fontId="2"/>
  </si>
  <si>
    <t>アルペン</t>
    <phoneticPr fontId="13"/>
  </si>
  <si>
    <t>クロスカントリー</t>
    <phoneticPr fontId="13"/>
  </si>
  <si>
    <t>氏　　　　名</t>
    <phoneticPr fontId="13"/>
  </si>
  <si>
    <t>団長</t>
    <phoneticPr fontId="13"/>
  </si>
  <si>
    <t>副団長</t>
    <phoneticPr fontId="13"/>
  </si>
  <si>
    <t>総監督</t>
    <phoneticPr fontId="13"/>
  </si>
  <si>
    <t>クロカン</t>
    <phoneticPr fontId="13"/>
  </si>
  <si>
    <t>〒９２３－０９４５</t>
    <phoneticPr fontId="13"/>
  </si>
  <si>
    <t>ＴＥＬ：２３－５９６１　　ＦＡＸ：２３－５９６６</t>
    <phoneticPr fontId="13"/>
  </si>
  <si>
    <r>
      <t>Email：</t>
    </r>
    <r>
      <rPr>
        <sz val="10"/>
        <color theme="1"/>
        <rFont val="HG丸ｺﾞｼｯｸM-PRO"/>
        <family val="3"/>
        <charset val="128"/>
      </rPr>
      <t>komatsu.taikyo@gamma.ocn.ne.jp</t>
    </r>
    <phoneticPr fontId="13"/>
  </si>
  <si>
    <t>ゼッケン№</t>
  </si>
  <si>
    <t>以前生まれ</t>
    <phoneticPr fontId="2"/>
  </si>
  <si>
    <t>危険防止の為、手袋のご着用をお願いします。</t>
    <rPh sb="0" eb="2">
      <t>キケン</t>
    </rPh>
    <rPh sb="2" eb="4">
      <t>ボウシ</t>
    </rPh>
    <rPh sb="5" eb="6">
      <t>タメ</t>
    </rPh>
    <rPh sb="7" eb="9">
      <t>テブクロ</t>
    </rPh>
    <rPh sb="11" eb="13">
      <t>チャクヨウ</t>
    </rPh>
    <rPh sb="15" eb="16">
      <t>ネガ</t>
    </rPh>
    <phoneticPr fontId="2"/>
  </si>
  <si>
    <t>アルペン副部長</t>
    <rPh sb="4" eb="5">
      <t>フク</t>
    </rPh>
    <phoneticPr fontId="2"/>
  </si>
  <si>
    <t>クロカン副部長</t>
    <rPh sb="4" eb="5">
      <t>フク</t>
    </rPh>
    <phoneticPr fontId="2"/>
  </si>
  <si>
    <t>抽 選 会</t>
    <rPh sb="4" eb="5">
      <t>カイ</t>
    </rPh>
    <phoneticPr fontId="2"/>
  </si>
  <si>
    <t>＊練習会の詳細は別紙参照（当日は役員の指示に従ってください）</t>
    <rPh sb="13" eb="15">
      <t>トウジツ</t>
    </rPh>
    <rPh sb="16" eb="18">
      <t>ヤクイン</t>
    </rPh>
    <rPh sb="19" eb="21">
      <t>シジ</t>
    </rPh>
    <rPh sb="22" eb="23">
      <t>シタガ</t>
    </rPh>
    <phoneticPr fontId="2"/>
  </si>
  <si>
    <t>靴サイズ28ｃｍ以上の方の用具はご用意出来ませんので注意下さい。</t>
    <phoneticPr fontId="2"/>
  </si>
  <si>
    <t>市民スポーツ大会参加人数</t>
    <phoneticPr fontId="2"/>
  </si>
  <si>
    <t>※市民スポーツ大会申し込み時に提出ください。</t>
    <phoneticPr fontId="2"/>
  </si>
  <si>
    <t>クロスカントリースキー競技練習会及び市民スポーツ大会について</t>
    <phoneticPr fontId="2"/>
  </si>
  <si>
    <t>参加条件</t>
    <rPh sb="2" eb="4">
      <t>ジョウケン</t>
    </rPh>
    <phoneticPr fontId="2"/>
  </si>
  <si>
    <t>大会中の負傷等については応急処置のみ行うが、万一の事故や傷害については、主催者の加入する傷害保険の範囲とする。但し、練習会及び脳疾患・心臓疾患にかかわる事故は、保険金支給の対象となりませんのでご注意下さい。</t>
    <rPh sb="58" eb="60">
      <t>レンシュウ</t>
    </rPh>
    <rPh sb="60" eb="61">
      <t>カイ</t>
    </rPh>
    <rPh sb="61" eb="62">
      <t>オヨ</t>
    </rPh>
    <phoneticPr fontId="2"/>
  </si>
  <si>
    <t xml:space="preserve"> 小松市大杉町　大杉みどりの里　ホワイトウェーブ１０００</t>
    <rPh sb="8" eb="10">
      <t>オオスギ</t>
    </rPh>
    <rPh sb="14" eb="15">
      <t>サト</t>
    </rPh>
    <phoneticPr fontId="2"/>
  </si>
  <si>
    <t>協会では練習会での事故に対しては一切の責任を負いません。</t>
    <rPh sb="4" eb="7">
      <t>レンシュウカイ</t>
    </rPh>
    <phoneticPr fontId="2"/>
  </si>
  <si>
    <t>貸スキーの数に限りがある為、ゴール後次の選手が使用する場合があります。</t>
    <rPh sb="0" eb="1">
      <t>カシ</t>
    </rPh>
    <phoneticPr fontId="2"/>
  </si>
  <si>
    <t>貸スキーの仕様に違いがありますが予めご了承ください。</t>
    <rPh sb="0" eb="1">
      <t>カシ</t>
    </rPh>
    <rPh sb="5" eb="7">
      <t>シヨウ</t>
    </rPh>
    <rPh sb="8" eb="9">
      <t>チガ</t>
    </rPh>
    <rPh sb="16" eb="17">
      <t>アラカジ</t>
    </rPh>
    <rPh sb="19" eb="21">
      <t>リョウショウ</t>
    </rPh>
    <phoneticPr fontId="2"/>
  </si>
  <si>
    <r>
      <t>貸スキーを利用される校下(個人)はスポーツ協会へ名簿を提出し使用料(１人３００円)を添えて申し込み下さい。</t>
    </r>
    <r>
      <rPr>
        <b/>
        <sz val="10"/>
        <rFont val="HG丸ｺﾞｼｯｸM-PRO"/>
        <family val="3"/>
        <charset val="128"/>
      </rPr>
      <t>(提出が無い場合、貸出しが出来ません)</t>
    </r>
    <r>
      <rPr>
        <sz val="10"/>
        <color theme="1"/>
        <rFont val="HG丸ｺﾞｼｯｸM-PRO"/>
        <family val="3"/>
        <charset val="128"/>
      </rPr>
      <t>　　　　　　　　　　　　　　　　　　　　　　　　　　　　　　　　　　　　　　　※別紙レンタル申込書提出（練習会及び市民スポーツ大会）</t>
    </r>
    <rPh sb="27" eb="29">
      <t>テイシュツ</t>
    </rPh>
    <rPh sb="54" eb="56">
      <t>テイシュツ</t>
    </rPh>
    <rPh sb="57" eb="58">
      <t>ナ</t>
    </rPh>
    <rPh sb="59" eb="61">
      <t>バアイ</t>
    </rPh>
    <rPh sb="62" eb="64">
      <t>カシダ</t>
    </rPh>
    <rPh sb="66" eb="68">
      <t>デキ</t>
    </rPh>
    <phoneticPr fontId="2"/>
  </si>
  <si>
    <t>大杉みどりの里　ホワイトウェーブ１０００</t>
    <rPh sb="6" eb="7">
      <t>サト</t>
    </rPh>
    <phoneticPr fontId="2"/>
  </si>
  <si>
    <t>校下名、参加人数を会場で必ず練習会責任者にお伝えください。</t>
    <rPh sb="14" eb="16">
      <t>レンシュウ</t>
    </rPh>
    <rPh sb="16" eb="17">
      <t>カイ</t>
    </rPh>
    <rPh sb="17" eb="20">
      <t>セキニンシャ</t>
    </rPh>
    <phoneticPr fontId="2"/>
  </si>
  <si>
    <t>義経アリーナ(旧 末広体育館)内　(公社)小松市スポーツ協会事務局</t>
    <rPh sb="0" eb="2">
      <t>ヨシツネ</t>
    </rPh>
    <rPh sb="7" eb="8">
      <t>キュウ</t>
    </rPh>
    <rPh sb="9" eb="11">
      <t>スエヒロ</t>
    </rPh>
    <rPh sb="11" eb="14">
      <t>タイイクカン</t>
    </rPh>
    <rPh sb="15" eb="16">
      <t>ナイ</t>
    </rPh>
    <phoneticPr fontId="2"/>
  </si>
  <si>
    <t>練習会責任者</t>
    <phoneticPr fontId="2"/>
  </si>
  <si>
    <t>小松市末広町７２番地　(公社)小松市スポーツ協会事務局</t>
    <phoneticPr fontId="2"/>
  </si>
  <si>
    <t>※問い合わせ先：大杉みどりの里　４６―１８１２</t>
  </si>
  <si>
    <t>② クロスカントリーとアルペンの両方ないしはどちらか一つでもエントリーすることによりスキー競技のエントリーとして取り扱う。</t>
    <phoneticPr fontId="2"/>
  </si>
  <si>
    <t>取扱事項</t>
    <rPh sb="0" eb="2">
      <t>トリアツカ</t>
    </rPh>
    <rPh sb="2" eb="4">
      <t>ジコウ</t>
    </rPh>
    <phoneticPr fontId="2"/>
  </si>
  <si>
    <t>① スキー競技については、クロスカントリースキー、アルペンスキーを１競技２種目として扱う。</t>
    <phoneticPr fontId="2"/>
  </si>
  <si>
    <t>令和</t>
    <rPh sb="0" eb="2">
      <t>レイワ</t>
    </rPh>
    <phoneticPr fontId="2"/>
  </si>
  <si>
    <t>令和3年度＝第73回(滑走2部先行)</t>
    <rPh sb="0" eb="2">
      <t>レイワ</t>
    </rPh>
    <phoneticPr fontId="2"/>
  </si>
  <si>
    <t>滑走順 2部先(令和3年度)</t>
    <rPh sb="8" eb="10">
      <t>レイワ</t>
    </rPh>
    <phoneticPr fontId="2"/>
  </si>
  <si>
    <t>棄権者ゼッケン返却</t>
    <rPh sb="0" eb="2">
      <t>キケン</t>
    </rPh>
    <rPh sb="2" eb="3">
      <t>シャ</t>
    </rPh>
    <rPh sb="7" eb="9">
      <t>ヘンキャク</t>
    </rPh>
    <phoneticPr fontId="2"/>
  </si>
  <si>
    <t>　８：００</t>
  </si>
  <si>
    <t>１１：３０</t>
  </si>
  <si>
    <t>受　付（ホワイトウェーブ１０００）</t>
  </si>
  <si>
    <t>冬季大会総合開会式</t>
    <rPh sb="0" eb="2">
      <t>トウキ</t>
    </rPh>
    <rPh sb="2" eb="4">
      <t>タイカイ</t>
    </rPh>
    <rPh sb="4" eb="6">
      <t>ソウゴウ</t>
    </rPh>
    <phoneticPr fontId="3"/>
  </si>
  <si>
    <t>競技終了後、各自解散</t>
    <rPh sb="0" eb="2">
      <t>キョウギ</t>
    </rPh>
    <rPh sb="2" eb="5">
      <t>シュウリョウゴ</t>
    </rPh>
    <rPh sb="6" eb="8">
      <t>カクジ</t>
    </rPh>
    <rPh sb="8" eb="10">
      <t>カイサン</t>
    </rPh>
    <phoneticPr fontId="3"/>
  </si>
  <si>
    <t>競技開始</t>
  </si>
  <si>
    <t>競技終了後、各自解散</t>
    <rPh sb="0" eb="2">
      <t>キョウギ</t>
    </rPh>
    <rPh sb="2" eb="5">
      <t>シュウリョウゴ</t>
    </rPh>
    <rPh sb="6" eb="8">
      <t>カクジ</t>
    </rPh>
    <rPh sb="8" eb="10">
      <t>カイサン</t>
    </rPh>
    <phoneticPr fontId="2"/>
  </si>
  <si>
    <t>服装は、ジョギング又は、ウォーキングの服装でもよい。</t>
    <phoneticPr fontId="2"/>
  </si>
  <si>
    <t xml:space="preserve">  (トレーニングウエア、手袋、帽子)</t>
    <phoneticPr fontId="2"/>
  </si>
  <si>
    <t>個人１～３位に賞状を与える。</t>
    <phoneticPr fontId="2"/>
  </si>
  <si>
    <t>市民スポーツ大会説明会当日に行う。</t>
    <rPh sb="0" eb="2">
      <t>シミン</t>
    </rPh>
    <rPh sb="6" eb="8">
      <t>タイカイ</t>
    </rPh>
    <rPh sb="8" eb="11">
      <t>セツメイカイ</t>
    </rPh>
    <rPh sb="11" eb="13">
      <t>トウジツ</t>
    </rPh>
    <rPh sb="14" eb="15">
      <t>オコナ</t>
    </rPh>
    <phoneticPr fontId="2"/>
  </si>
  <si>
    <t>　７：３０</t>
    <phoneticPr fontId="2"/>
  </si>
  <si>
    <t>～ ８：００</t>
    <phoneticPr fontId="2"/>
  </si>
  <si>
    <t>　８：３０</t>
    <phoneticPr fontId="2"/>
  </si>
  <si>
    <t>～ ８：５０</t>
    <phoneticPr fontId="2"/>
  </si>
  <si>
    <t>　９：１５</t>
    <phoneticPr fontId="2"/>
  </si>
  <si>
    <t>＜男子Ｅ組＞</t>
    <phoneticPr fontId="13"/>
  </si>
  <si>
    <t>以前生まれ</t>
  </si>
  <si>
    <t>＜男子Ｄ組＞</t>
    <phoneticPr fontId="13"/>
  </si>
  <si>
    <t>部</t>
    <rPh sb="0" eb="1">
      <t>ブ</t>
    </rPh>
    <phoneticPr fontId="2"/>
  </si>
  <si>
    <t>稚松</t>
    <rPh sb="0" eb="2">
      <t>チショウ</t>
    </rPh>
    <phoneticPr fontId="1"/>
  </si>
  <si>
    <t>芦城</t>
    <rPh sb="0" eb="2">
      <t>ロジョウ</t>
    </rPh>
    <phoneticPr fontId="1"/>
  </si>
  <si>
    <t>第一</t>
    <rPh sb="0" eb="2">
      <t>ダイイチ</t>
    </rPh>
    <phoneticPr fontId="1"/>
  </si>
  <si>
    <t>今江</t>
    <rPh sb="0" eb="2">
      <t>イマエ</t>
    </rPh>
    <phoneticPr fontId="1"/>
  </si>
  <si>
    <t>苗代</t>
    <rPh sb="0" eb="2">
      <t>ノシロ</t>
    </rPh>
    <phoneticPr fontId="1"/>
  </si>
  <si>
    <t>串</t>
    <rPh sb="0" eb="1">
      <t>クシ</t>
    </rPh>
    <phoneticPr fontId="1"/>
  </si>
  <si>
    <t>能美</t>
    <rPh sb="0" eb="2">
      <t>ノミ</t>
    </rPh>
    <phoneticPr fontId="1"/>
  </si>
  <si>
    <t>国府</t>
    <rPh sb="0" eb="2">
      <t>コクフ</t>
    </rPh>
    <phoneticPr fontId="1"/>
  </si>
  <si>
    <t>安宅</t>
    <rPh sb="0" eb="2">
      <t>アタカ</t>
    </rPh>
    <phoneticPr fontId="1"/>
  </si>
  <si>
    <t>向本折</t>
    <rPh sb="0" eb="1">
      <t>ムカイ</t>
    </rPh>
    <rPh sb="1" eb="2">
      <t>モト</t>
    </rPh>
    <rPh sb="2" eb="3">
      <t>オ</t>
    </rPh>
    <phoneticPr fontId="1"/>
  </si>
  <si>
    <t>矢田野</t>
    <rPh sb="0" eb="3">
      <t>ヤタノ</t>
    </rPh>
    <phoneticPr fontId="1"/>
  </si>
  <si>
    <t>符津</t>
    <rPh sb="0" eb="2">
      <t>フツ</t>
    </rPh>
    <phoneticPr fontId="1"/>
  </si>
  <si>
    <t>中海</t>
    <rPh sb="0" eb="2">
      <t>ナカウミ</t>
    </rPh>
    <phoneticPr fontId="1"/>
  </si>
  <si>
    <t>金野</t>
    <rPh sb="0" eb="1">
      <t>カネ</t>
    </rPh>
    <rPh sb="1" eb="2">
      <t>ノ</t>
    </rPh>
    <phoneticPr fontId="1"/>
  </si>
  <si>
    <t>粟津</t>
    <rPh sb="0" eb="2">
      <t>アワヅ</t>
    </rPh>
    <phoneticPr fontId="1"/>
  </si>
  <si>
    <t>日末</t>
    <rPh sb="0" eb="1">
      <t>ヒ</t>
    </rPh>
    <rPh sb="1" eb="2">
      <t>スエ</t>
    </rPh>
    <phoneticPr fontId="1"/>
  </si>
  <si>
    <t>木場</t>
    <rPh sb="0" eb="2">
      <t>キバ</t>
    </rPh>
    <phoneticPr fontId="1"/>
  </si>
  <si>
    <t>荒屋</t>
    <rPh sb="0" eb="2">
      <t>アラヤ</t>
    </rPh>
    <phoneticPr fontId="1"/>
  </si>
  <si>
    <t>蓮代寺</t>
    <rPh sb="0" eb="3">
      <t>レンダイジ</t>
    </rPh>
    <phoneticPr fontId="1"/>
  </si>
  <si>
    <t>西尾</t>
    <rPh sb="0" eb="2">
      <t>ニシオ</t>
    </rPh>
    <phoneticPr fontId="1"/>
  </si>
  <si>
    <t>波佐谷</t>
    <rPh sb="0" eb="1">
      <t>ハ</t>
    </rPh>
    <rPh sb="1" eb="3">
      <t>サダニ</t>
    </rPh>
    <phoneticPr fontId="1"/>
  </si>
  <si>
    <t>月津</t>
    <rPh sb="0" eb="2">
      <t>ツキヅ</t>
    </rPh>
    <phoneticPr fontId="1"/>
  </si>
  <si>
    <t>那谷</t>
    <rPh sb="0" eb="2">
      <t>ナタ</t>
    </rPh>
    <phoneticPr fontId="1"/>
  </si>
  <si>
    <t>東陵</t>
    <rPh sb="0" eb="1">
      <t>トウ</t>
    </rPh>
    <rPh sb="1" eb="2">
      <t>リョウ</t>
    </rPh>
    <phoneticPr fontId="1"/>
  </si>
  <si>
    <t>犬丸</t>
    <rPh sb="0" eb="2">
      <t>イヌマル</t>
    </rPh>
    <phoneticPr fontId="1"/>
  </si>
  <si>
    <t>自衛隊</t>
    <rPh sb="0" eb="3">
      <t>ジエイタイ</t>
    </rPh>
    <phoneticPr fontId="1"/>
  </si>
  <si>
    <t>氏　　　　名</t>
    <rPh sb="0" eb="1">
      <t>シ</t>
    </rPh>
    <rPh sb="5" eb="6">
      <t>ナ</t>
    </rPh>
    <phoneticPr fontId="18"/>
  </si>
  <si>
    <t>第３リフト降り場付近</t>
    <phoneticPr fontId="2"/>
  </si>
  <si>
    <t>南出　　徹</t>
    <rPh sb="0" eb="2">
      <t>ミナミデ</t>
    </rPh>
    <rPh sb="4" eb="5">
      <t>トオル</t>
    </rPh>
    <phoneticPr fontId="2"/>
  </si>
  <si>
    <t>③ どちらかの種目が中止となった場合、実施された種目の結果による得点配分のないエントリー校下団には参加点「１」を与える。</t>
  </si>
  <si>
    <t>優勝校下団には優勝杯と賞状。２、３位には賞状を与える。</t>
    <rPh sb="2" eb="4">
      <t>コウカ</t>
    </rPh>
    <rPh sb="4" eb="5">
      <t>ダン</t>
    </rPh>
    <phoneticPr fontId="2"/>
  </si>
  <si>
    <t>　９：００</t>
    <phoneticPr fontId="2"/>
  </si>
  <si>
    <t>　９：３０</t>
    <phoneticPr fontId="2"/>
  </si>
  <si>
    <t>cm</t>
  </si>
  <si>
    <t>カテゴリ</t>
    <phoneticPr fontId="2"/>
  </si>
  <si>
    <t>校下団</t>
    <rPh sb="0" eb="3">
      <t>コウカダン</t>
    </rPh>
    <phoneticPr fontId="2"/>
  </si>
  <si>
    <t>氏名</t>
    <rPh sb="0" eb="2">
      <t>シメイ</t>
    </rPh>
    <phoneticPr fontId="2"/>
  </si>
  <si>
    <t>ビブ№</t>
    <phoneticPr fontId="2"/>
  </si>
  <si>
    <t>1/2部</t>
    <rPh sb="3" eb="4">
      <t>ブ</t>
    </rPh>
    <phoneticPr fontId="2"/>
  </si>
  <si>
    <t>クロス</t>
    <phoneticPr fontId="2"/>
  </si>
  <si>
    <t>氏　　　　　名</t>
    <phoneticPr fontId="2"/>
  </si>
  <si>
    <t>氏　　　　名</t>
  </si>
  <si>
    <t>《クロス競技》小松市民スポーツ大会冬季大会スキー競技会個票</t>
    <rPh sb="7" eb="9">
      <t>コマツ</t>
    </rPh>
    <rPh sb="9" eb="11">
      <t>シミン</t>
    </rPh>
    <rPh sb="15" eb="17">
      <t>タイカイ</t>
    </rPh>
    <rPh sb="17" eb="19">
      <t>トウキ</t>
    </rPh>
    <rPh sb="19" eb="21">
      <t>タイカイ</t>
    </rPh>
    <rPh sb="24" eb="27">
      <t>キョウギカイ</t>
    </rPh>
    <rPh sb="27" eb="29">
      <t>コヒョウ</t>
    </rPh>
    <phoneticPr fontId="18"/>
  </si>
  <si>
    <t>&lt;アルペン競技&gt;</t>
    <phoneticPr fontId="2"/>
  </si>
  <si>
    <t>《アルペン競技男子》小松市民スポーツ大会冬季大会スキー競技会個票</t>
    <rPh sb="7" eb="9">
      <t>ダンシ</t>
    </rPh>
    <rPh sb="10" eb="12">
      <t>コマツ</t>
    </rPh>
    <rPh sb="12" eb="14">
      <t>シミン</t>
    </rPh>
    <rPh sb="18" eb="20">
      <t>タイカイ</t>
    </rPh>
    <rPh sb="20" eb="22">
      <t>トウキ</t>
    </rPh>
    <rPh sb="22" eb="24">
      <t>タイカイ</t>
    </rPh>
    <rPh sb="27" eb="30">
      <t>キョウギカイ</t>
    </rPh>
    <rPh sb="30" eb="32">
      <t>コヒョウ</t>
    </rPh>
    <phoneticPr fontId="18"/>
  </si>
  <si>
    <t>《アルペン競技女子》小松市民スポーツ大会冬季大会スキー競技会個票</t>
    <rPh sb="7" eb="9">
      <t>ジョシ</t>
    </rPh>
    <rPh sb="10" eb="12">
      <t>コマツ</t>
    </rPh>
    <rPh sb="12" eb="14">
      <t>シミン</t>
    </rPh>
    <rPh sb="18" eb="20">
      <t>タイカイ</t>
    </rPh>
    <rPh sb="20" eb="22">
      <t>トウキ</t>
    </rPh>
    <rPh sb="22" eb="24">
      <t>タイカイ</t>
    </rPh>
    <rPh sb="27" eb="30">
      <t>キョウギカイ</t>
    </rPh>
    <rPh sb="30" eb="32">
      <t>コヒョウ</t>
    </rPh>
    <phoneticPr fontId="18"/>
  </si>
  <si>
    <t>《クロス競技男子》小松市民スポーツ大会冬季大会スキー競技会個票</t>
    <rPh sb="6" eb="8">
      <t>ダンシ</t>
    </rPh>
    <rPh sb="9" eb="11">
      <t>コマツ</t>
    </rPh>
    <rPh sb="11" eb="13">
      <t>シミン</t>
    </rPh>
    <rPh sb="17" eb="19">
      <t>タイカイ</t>
    </rPh>
    <rPh sb="19" eb="21">
      <t>トウキ</t>
    </rPh>
    <rPh sb="21" eb="23">
      <t>タイカイ</t>
    </rPh>
    <rPh sb="26" eb="29">
      <t>キョウギカイ</t>
    </rPh>
    <rPh sb="29" eb="31">
      <t>コヒョウ</t>
    </rPh>
    <phoneticPr fontId="18"/>
  </si>
  <si>
    <t>《クロス競技女子》小松市民スポーツ大会冬季大会スキー競技会個票</t>
    <rPh sb="6" eb="8">
      <t>ジョシ</t>
    </rPh>
    <rPh sb="9" eb="11">
      <t>コマツ</t>
    </rPh>
    <rPh sb="11" eb="13">
      <t>シミン</t>
    </rPh>
    <rPh sb="17" eb="19">
      <t>タイカイ</t>
    </rPh>
    <rPh sb="19" eb="21">
      <t>トウキ</t>
    </rPh>
    <rPh sb="21" eb="23">
      <t>タイカイ</t>
    </rPh>
    <rPh sb="26" eb="29">
      <t>キョウギカイ</t>
    </rPh>
    <rPh sb="29" eb="31">
      <t>コヒョウ</t>
    </rPh>
    <phoneticPr fontId="18"/>
  </si>
  <si>
    <t>１3：００</t>
    <phoneticPr fontId="2"/>
  </si>
  <si>
    <t>各組出場（完走）につき１点を与える(入賞者のいない組のみ)</t>
    <phoneticPr fontId="2"/>
  </si>
  <si>
    <t>＜男子Ａ組＞</t>
  </si>
  <si>
    <t>＜男子Ｂ組＞</t>
  </si>
  <si>
    <t>＜男子Ｃ組＞</t>
  </si>
  <si>
    <t>＜男子Ｄ組＞</t>
  </si>
  <si>
    <t>＜男子Ｅ組＞</t>
  </si>
  <si>
    <t>＜男子Ｆ組＞</t>
  </si>
  <si>
    <t>＜女子Ａ組＞</t>
  </si>
  <si>
    <t>＜女子Ｂ組＞</t>
  </si>
  <si>
    <t>＜女子Ｃ組＞</t>
  </si>
  <si>
    <t>＜女子Ｄ組＞</t>
  </si>
  <si>
    <t>校下名</t>
    <phoneticPr fontId="2"/>
  </si>
  <si>
    <t>　１３：００～１５：００</t>
    <phoneticPr fontId="2"/>
  </si>
  <si>
    <t>１３：００～１５：００</t>
    <phoneticPr fontId="2"/>
  </si>
  <si>
    <t>１９：００～２０：３０</t>
    <phoneticPr fontId="2"/>
  </si>
  <si>
    <t>高田　賢吾</t>
    <rPh sb="0" eb="2">
      <t>タカダ</t>
    </rPh>
    <rPh sb="3" eb="5">
      <t>ケンゴ</t>
    </rPh>
    <phoneticPr fontId="2"/>
  </si>
  <si>
    <t>※この様式はExcelデータとして</t>
    <rPh sb="3" eb="5">
      <t>ヨウシキ</t>
    </rPh>
    <phoneticPr fontId="13"/>
  </si>
  <si>
    <t>（小松ジュニア、市中学、加賀市民大会、市民スポーツ大会）</t>
    <rPh sb="12" eb="18">
      <t>カガシミンタイカイ</t>
    </rPh>
    <phoneticPr fontId="2"/>
  </si>
  <si>
    <t>令和7年11月吉日</t>
    <rPh sb="0" eb="1">
      <t>レイ</t>
    </rPh>
    <rPh sb="1" eb="2">
      <t>ワ</t>
    </rPh>
    <rPh sb="3" eb="4">
      <t>ネン</t>
    </rPh>
    <rPh sb="6" eb="7">
      <t>ツキ</t>
    </rPh>
    <rPh sb="7" eb="9">
      <t>キチジツ</t>
    </rPh>
    <phoneticPr fontId="2"/>
  </si>
  <si>
    <t>・申込みによって得た個人情報は大会に関係する目的のみに使用します。</t>
    <rPh sb="22" eb="24">
      <t>モクテキ</t>
    </rPh>
    <rPh sb="27" eb="29">
      <t>シヨウ</t>
    </rPh>
    <phoneticPr fontId="2"/>
  </si>
  <si>
    <t>・大会出場者はヘルメット着用が望ましい（怪我防止のため強制ではありません）</t>
    <rPh sb="1" eb="6">
      <t>タイカイシュツジョウシャ</t>
    </rPh>
    <rPh sb="12" eb="14">
      <t>チャクヨウ</t>
    </rPh>
    <rPh sb="15" eb="16">
      <t>ノゾ</t>
    </rPh>
    <rPh sb="20" eb="22">
      <t>ケガ</t>
    </rPh>
    <rPh sb="22" eb="24">
      <t>ボウシ</t>
    </rPh>
    <rPh sb="27" eb="29">
      <t>キョウセイ</t>
    </rPh>
    <phoneticPr fontId="2"/>
  </si>
  <si>
    <t>・時間の変更がある場合、放送にて案内を行います</t>
    <rPh sb="1" eb="3">
      <t>ジカン</t>
    </rPh>
    <rPh sb="4" eb="6">
      <t>ヘンコウ</t>
    </rPh>
    <rPh sb="9" eb="11">
      <t>バアイ</t>
    </rPh>
    <rPh sb="12" eb="14">
      <t>ホウソウ</t>
    </rPh>
    <rPh sb="16" eb="18">
      <t>アンナイ</t>
    </rPh>
    <rPh sb="19" eb="20">
      <t>オコナ</t>
    </rPh>
    <phoneticPr fontId="2"/>
  </si>
  <si>
    <t>小松市民スポーツ大会クロスカントリースキー競技</t>
    <rPh sb="0" eb="2">
      <t>コマツ</t>
    </rPh>
    <phoneticPr fontId="2"/>
  </si>
  <si>
    <t>円</t>
    <phoneticPr fontId="2"/>
  </si>
  <si>
    <t xml:space="preserve"> 人 ×</t>
    <phoneticPr fontId="2"/>
  </si>
  <si>
    <t>総合順位が同点の場合（入賞３位まで）、入賞者(３位まで)の多い数で決める。さらに決まらぬ場合は、DS(Don't Start)の人数が少ない校下を上位とする。</t>
    <rPh sb="11" eb="13">
      <t>ニュウショウ</t>
    </rPh>
    <rPh sb="14" eb="15">
      <t>イ</t>
    </rPh>
    <rPh sb="64" eb="66">
      <t>ニンズウ</t>
    </rPh>
    <rPh sb="67" eb="68">
      <t>スク</t>
    </rPh>
    <rPh sb="70" eb="72">
      <t>コウカ</t>
    </rPh>
    <rPh sb="73" eb="75">
      <t>ジョウイ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</si>
</sst>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176" formatCode="&quot;満&quot;##&quot;歳～&quot;"/>
    <numFmt numFmtId="177" formatCode="&quot;満&quot;##&quot;歳以上&quot;"/>
    <numFmt numFmtId="178" formatCode="[$-411]ggge&quot;年４月２日を基準とする。&quot;"/>
    <numFmt numFmtId="179" formatCode="[$-411]gggee&quot;年４月１日以前&quot;"/>
    <numFmt numFmtId="180" formatCode="[$-411]gggee&quot;年４月１日以前生まれ&quot;"/>
    <numFmt numFmtId="181" formatCode="&quot;第&quot;##&quot;回小松市民体育大会&quot;"/>
    <numFmt numFmtId="182" formatCode="[$-411]ggge&quot;年&quot;m&quot;月&quot;d&quot;日&quot;;@"/>
    <numFmt numFmtId="183" formatCode="[$-411]ggge&quot;年&quot;m&quot;月&quot;d&quot;日　&quot;\(aaa\);@"/>
    <numFmt numFmtId="184" formatCode="[$-411]gggee&quot;年４月２日～&quot;"/>
    <numFmt numFmtId="185" formatCode="[$-411]gggee&quot;年４月１日&quot;"/>
    <numFmt numFmtId="186" formatCode="&quot;&quot;##&quot;歳&quot;"/>
    <numFmt numFmtId="187" formatCode="[$-411]gggee&quot;年４月２日&quot;"/>
    <numFmt numFmtId="188" formatCode="&quot;満&quot;##&quot; ～&quot;"/>
    <numFmt numFmtId="189" formatCode="[$-411]ggge&quot;年&quot;m&quot;月&quot;d&quot;日&quot;\(aaa\);@"/>
    <numFmt numFmtId="190" formatCode="[$-411]ggge&quot;年&quot;"/>
    <numFmt numFmtId="191" formatCode="[$-411]ggg\ e&quot; 年 &quot;m&quot; 月 &quot;d&quot; 日 &quot;\(aaa\);@"/>
    <numFmt numFmtId="192" formatCode="[&lt;32516][DBNum3]gggee&quot;年４月２日&quot;;[&lt;35795][DBNum3]ggg\ \ \ e&quot;年４月２日&quot;;[DBNum3]gggee&quot;年４月２日&quot;"/>
    <numFmt numFmtId="193" formatCode="[&lt;32516][DBNum3]gggee&quot;年４月１日&quot;;[&lt;35795][DBNum3]ggg\ \ \ e&quot;年４月１日&quot;;[DBNum3]gggee&quot;年４月１日&quot;"/>
    <numFmt numFmtId="194" formatCode="[&lt;32516][DBNum3]gggee&quot;年４月１日以前生まれ&quot;;[&lt;35795][DBNum3]ggg\ \ \ e&quot;年４月１日以前生まれ&quot;;[DBNum3]gggee&quot;年４月１日以前生まれ&quot;"/>
    <numFmt numFmtId="195" formatCode="#,##0&quot;部先行&quot;"/>
    <numFmt numFmtId="196" formatCode="&quot;第&quot;##&quot;回小松市民スポーツ大会&quot;"/>
    <numFmt numFmtId="197" formatCode="&quot;第&quot;##&quot;回小松市民スポーツ大会＜冬季大会＞&quot;"/>
    <numFmt numFmtId="198" formatCode="[$-411]ggge&quot;年10月吉日&quot;"/>
    <numFmt numFmtId="199" formatCode="yyyy"/>
    <numFmt numFmtId="200" formatCode="yyyy&quot;年&quot;m&quot;月&quot;d&quot;日&quot;;@"/>
    <numFmt numFmtId="201" formatCode="0_);[Red]\(0\)"/>
    <numFmt numFmtId="202" formatCode="[$-411]ge\.m\.d;@"/>
  </numFmts>
  <fonts count="49" x14ac:knownFonts="1">
    <font>
      <sz val="10"/>
      <color theme="1"/>
      <name val="ＭＳ 明朝"/>
      <family val="2"/>
      <charset val="128"/>
    </font>
    <font>
      <sz val="11"/>
      <color theme="1"/>
      <name val="HG丸ｺﾞｼｯｸM-PRO"/>
      <family val="3"/>
      <charset val="128"/>
    </font>
    <font>
      <sz val="6"/>
      <name val="ＭＳ 明朝"/>
      <family val="2"/>
      <charset val="128"/>
    </font>
    <font>
      <sz val="10"/>
      <color theme="1"/>
      <name val="HG丸ｺﾞｼｯｸM-PRO"/>
      <family val="3"/>
      <charset val="128"/>
    </font>
    <font>
      <sz val="10"/>
      <name val="HG丸ｺﾞｼｯｸM-PRO"/>
      <family val="3"/>
      <charset val="128"/>
    </font>
    <font>
      <sz val="12"/>
      <color theme="1"/>
      <name val="HG丸ｺﾞｼｯｸM-PRO"/>
      <family val="3"/>
      <charset val="128"/>
    </font>
    <font>
      <b/>
      <sz val="14"/>
      <color theme="1"/>
      <name val="HG丸ｺﾞｼｯｸM-PRO"/>
      <family val="3"/>
      <charset val="128"/>
    </font>
    <font>
      <sz val="9"/>
      <color theme="1"/>
      <name val="HG丸ｺﾞｼｯｸM-PRO"/>
      <family val="3"/>
      <charset val="128"/>
    </font>
    <font>
      <b/>
      <sz val="10"/>
      <color theme="1"/>
      <name val="HG丸ｺﾞｼｯｸM-PRO"/>
      <family val="3"/>
      <charset val="128"/>
    </font>
    <font>
      <sz val="11"/>
      <name val="ＭＳ Ｐゴシック"/>
      <family val="3"/>
      <charset val="128"/>
    </font>
    <font>
      <sz val="18"/>
      <name val="HG丸ｺﾞｼｯｸM-PRO"/>
      <family val="3"/>
      <charset val="128"/>
    </font>
    <font>
      <b/>
      <sz val="22"/>
      <color theme="1"/>
      <name val="HG丸ｺﾞｼｯｸM-PRO"/>
      <family val="3"/>
      <charset val="128"/>
    </font>
    <font>
      <b/>
      <sz val="11"/>
      <name val="HG丸ｺﾞｼｯｸM-PRO"/>
      <family val="3"/>
      <charset val="128"/>
    </font>
    <font>
      <sz val="16"/>
      <name val="ＭＳ Ｐゴシック"/>
      <family val="3"/>
      <charset val="128"/>
    </font>
    <font>
      <sz val="11"/>
      <name val="HG丸ｺﾞｼｯｸM-PRO"/>
      <family val="3"/>
      <charset val="128"/>
    </font>
    <font>
      <sz val="16"/>
      <name val="HG丸ｺﾞｼｯｸM-PRO"/>
      <family val="3"/>
      <charset val="128"/>
    </font>
    <font>
      <sz val="12"/>
      <name val="HG丸ｺﾞｼｯｸM-PRO"/>
      <family val="3"/>
      <charset val="128"/>
    </font>
    <font>
      <sz val="14"/>
      <name val="HG丸ｺﾞｼｯｸM-PRO"/>
      <family val="3"/>
      <charset val="128"/>
    </font>
    <font>
      <sz val="6"/>
      <name val="ＭＳ Ｐゴシック"/>
      <family val="3"/>
      <charset val="128"/>
    </font>
    <font>
      <b/>
      <sz val="10"/>
      <name val="HG丸ｺﾞｼｯｸM-PRO"/>
      <family val="3"/>
      <charset val="128"/>
    </font>
    <font>
      <sz val="9"/>
      <name val="HG丸ｺﾞｼｯｸM-PRO"/>
      <family val="3"/>
      <charset val="128"/>
    </font>
    <font>
      <sz val="8"/>
      <name val="HG丸ｺﾞｼｯｸM-PRO"/>
      <family val="3"/>
      <charset val="128"/>
    </font>
    <font>
      <b/>
      <sz val="9"/>
      <name val="HG丸ｺﾞｼｯｸM-PRO"/>
      <family val="3"/>
      <charset val="128"/>
    </font>
    <font>
      <sz val="11"/>
      <color theme="1"/>
      <name val="HG丸ｺﾞｼｯｸM-PRO"/>
      <family val="3"/>
      <charset val="128"/>
    </font>
    <font>
      <sz val="12"/>
      <color theme="1"/>
      <name val="HG丸ｺﾞｼｯｸM-PRO"/>
      <family val="3"/>
      <charset val="128"/>
    </font>
    <font>
      <u/>
      <sz val="14"/>
      <color theme="1"/>
      <name val="HG丸ｺﾞｼｯｸM-PRO"/>
      <family val="3"/>
      <charset val="128"/>
    </font>
    <font>
      <u/>
      <sz val="11"/>
      <color theme="1"/>
      <name val="HG丸ｺﾞｼｯｸM-PRO"/>
      <family val="3"/>
      <charset val="128"/>
    </font>
    <font>
      <b/>
      <sz val="14"/>
      <color theme="1"/>
      <name val="HG丸ｺﾞｼｯｸM-PRO"/>
      <family val="3"/>
      <charset val="128"/>
    </font>
    <font>
      <b/>
      <sz val="11"/>
      <color theme="1"/>
      <name val="HG丸ｺﾞｼｯｸM-PRO"/>
      <family val="3"/>
      <charset val="128"/>
    </font>
    <font>
      <sz val="10"/>
      <color theme="1"/>
      <name val="HG丸ｺﾞｼｯｸM-PRO"/>
      <family val="3"/>
      <charset val="128"/>
    </font>
    <font>
      <sz val="10"/>
      <color theme="1"/>
      <name val="HG丸ｺﾞｼｯｸM-PRO"/>
      <family val="3"/>
      <charset val="128"/>
    </font>
    <font>
      <sz val="9"/>
      <color theme="1"/>
      <name val="HG丸ｺﾞｼｯｸM-PRO"/>
      <family val="3"/>
      <charset val="128"/>
    </font>
    <font>
      <sz val="10"/>
      <color theme="1"/>
      <name val="ＭＳ 明朝"/>
      <family val="2"/>
      <charset val="128"/>
    </font>
    <font>
      <sz val="20"/>
      <color theme="1"/>
      <name val="HG丸ｺﾞｼｯｸM-PRO"/>
      <family val="3"/>
      <charset val="128"/>
    </font>
    <font>
      <sz val="10"/>
      <name val="HG丸ｺﾞｼｯｸM-PRO"/>
      <family val="3"/>
      <charset val="128"/>
    </font>
    <font>
      <sz val="9"/>
      <name val="HG丸ｺﾞｼｯｸM-PRO"/>
      <family val="3"/>
      <charset val="128"/>
    </font>
    <font>
      <sz val="10"/>
      <color theme="1"/>
      <name val="Century"/>
      <family val="1"/>
    </font>
    <font>
      <sz val="10"/>
      <color rgb="FF4F81BD"/>
      <name val="HG丸ｺﾞｼｯｸM-PRO"/>
      <family val="3"/>
      <charset val="128"/>
    </font>
    <font>
      <u/>
      <sz val="10"/>
      <color theme="1"/>
      <name val="HG丸ｺﾞｼｯｸM-PRO"/>
      <family val="3"/>
      <charset val="128"/>
    </font>
    <font>
      <b/>
      <sz val="10"/>
      <color theme="1"/>
      <name val="HG丸ｺﾞｼｯｸM-PRO"/>
      <family val="3"/>
      <charset val="128"/>
    </font>
    <font>
      <b/>
      <u/>
      <sz val="14"/>
      <color theme="1"/>
      <name val="HG丸ｺﾞｼｯｸM-PRO"/>
      <family val="3"/>
      <charset val="128"/>
    </font>
    <font>
      <sz val="9"/>
      <color theme="1"/>
      <name val="ＭＳ 明朝"/>
      <family val="2"/>
      <charset val="128"/>
    </font>
    <font>
      <sz val="8"/>
      <color theme="1"/>
      <name val="HG丸ｺﾞｼｯｸM-PRO"/>
      <family val="3"/>
      <charset val="128"/>
    </font>
    <font>
      <sz val="6"/>
      <color theme="1"/>
      <name val="HG丸ｺﾞｼｯｸM-PRO"/>
      <family val="3"/>
      <charset val="128"/>
    </font>
    <font>
      <b/>
      <sz val="20"/>
      <color theme="1"/>
      <name val="HG丸ｺﾞｼｯｸM-PRO"/>
      <family val="3"/>
      <charset val="128"/>
    </font>
    <font>
      <sz val="10"/>
      <color theme="1"/>
      <name val="游明朝 Demibold"/>
      <family val="1"/>
      <charset val="128"/>
    </font>
    <font>
      <b/>
      <sz val="7"/>
      <name val="HG丸ｺﾞｼｯｸM-PRO"/>
      <family val="3"/>
      <charset val="128"/>
    </font>
    <font>
      <sz val="7"/>
      <color theme="1"/>
      <name val="HG丸ｺﾞｼｯｸM-PRO"/>
      <family val="3"/>
      <charset val="128"/>
    </font>
    <font>
      <b/>
      <sz val="14"/>
      <name val="HG丸ｺﾞｼｯｸM-PRO"/>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3" tint="0.79998168889431442"/>
        <bgColor indexed="64"/>
      </patternFill>
    </fill>
  </fills>
  <borders count="58">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style="mediumDashDotDot">
        <color indexed="64"/>
      </bottom>
      <diagonal/>
    </border>
    <border>
      <left/>
      <right/>
      <top/>
      <bottom style="mediumDashDotDot">
        <color indexed="64"/>
      </bottom>
      <diagonal/>
    </border>
  </borders>
  <cellStyleXfs count="2">
    <xf numFmtId="0" fontId="0" fillId="0" borderId="0">
      <alignment vertical="center"/>
    </xf>
    <xf numFmtId="0" fontId="9" fillId="0" borderId="0"/>
  </cellStyleXfs>
  <cellXfs count="411">
    <xf numFmtId="0" fontId="0" fillId="0" borderId="0" xfId="0">
      <alignment vertical="center"/>
    </xf>
    <xf numFmtId="0" fontId="1" fillId="0" borderId="0" xfId="0" applyFont="1" applyAlignment="1">
      <alignment vertical="center" wrapText="1"/>
    </xf>
    <xf numFmtId="0" fontId="3" fillId="0" borderId="0" xfId="0" applyFont="1">
      <alignment vertical="center"/>
    </xf>
    <xf numFmtId="0" fontId="3" fillId="0" borderId="0" xfId="0" applyFont="1" applyAlignment="1">
      <alignment vertical="center" wrapText="1"/>
    </xf>
    <xf numFmtId="0" fontId="3"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xf>
    <xf numFmtId="0" fontId="4" fillId="0" borderId="0" xfId="1" applyFont="1"/>
    <xf numFmtId="0" fontId="4" fillId="0" borderId="0" xfId="1" applyFont="1" applyAlignment="1">
      <alignment horizontal="center"/>
    </xf>
    <xf numFmtId="0" fontId="4" fillId="0" borderId="12" xfId="1" applyFont="1" applyBorder="1" applyAlignment="1">
      <alignment horizontal="center" vertical="center"/>
    </xf>
    <xf numFmtId="0" fontId="4" fillId="0" borderId="25" xfId="1" applyFont="1" applyBorder="1" applyAlignment="1">
      <alignment horizontal="center" vertical="center"/>
    </xf>
    <xf numFmtId="0" fontId="4" fillId="0" borderId="27" xfId="1" applyFont="1" applyBorder="1" applyAlignment="1">
      <alignment horizontal="center" vertical="center"/>
    </xf>
    <xf numFmtId="0" fontId="4" fillId="0" borderId="5" xfId="1" applyFont="1" applyBorder="1" applyAlignment="1">
      <alignment horizontal="center" vertical="center"/>
    </xf>
    <xf numFmtId="0" fontId="4" fillId="0" borderId="31" xfId="1" applyFont="1" applyBorder="1" applyAlignment="1">
      <alignment horizontal="center" vertical="center"/>
    </xf>
    <xf numFmtId="0" fontId="4" fillId="0" borderId="29" xfId="1" applyFont="1" applyBorder="1" applyAlignment="1">
      <alignment horizontal="center" vertical="center"/>
    </xf>
    <xf numFmtId="0" fontId="4" fillId="0" borderId="16" xfId="1" applyFont="1" applyBorder="1" applyAlignment="1">
      <alignment horizontal="center" vertical="center"/>
    </xf>
    <xf numFmtId="0" fontId="4" fillId="0" borderId="16" xfId="1" applyFont="1" applyBorder="1" applyAlignment="1">
      <alignment horizontal="right"/>
    </xf>
    <xf numFmtId="0" fontId="4" fillId="0" borderId="0" xfId="1" applyFont="1" applyAlignment="1">
      <alignment vertical="center"/>
    </xf>
    <xf numFmtId="0" fontId="14" fillId="0" borderId="0" xfId="1" applyFont="1"/>
    <xf numFmtId="0" fontId="15" fillId="0" borderId="0" xfId="1" applyFont="1"/>
    <xf numFmtId="0" fontId="16" fillId="0" borderId="0" xfId="1" applyFont="1"/>
    <xf numFmtId="0" fontId="14" fillId="0" borderId="5" xfId="1" applyFont="1" applyBorder="1" applyAlignment="1">
      <alignment horizontal="center" vertical="center" textRotation="255" shrinkToFit="1"/>
    </xf>
    <xf numFmtId="0" fontId="14" fillId="0" borderId="15" xfId="1" applyFont="1" applyBorder="1" applyAlignment="1">
      <alignment horizontal="left" vertical="center" justifyLastLine="1"/>
    </xf>
    <xf numFmtId="0" fontId="14" fillId="0" borderId="17" xfId="1" applyFont="1" applyBorder="1" applyAlignment="1">
      <alignment horizontal="center" vertical="center"/>
    </xf>
    <xf numFmtId="0" fontId="14" fillId="0" borderId="16" xfId="1" applyFont="1" applyBorder="1" applyAlignment="1">
      <alignment horizontal="center" vertical="center"/>
    </xf>
    <xf numFmtId="0" fontId="14" fillId="0" borderId="20" xfId="1" applyFont="1" applyBorder="1" applyAlignment="1">
      <alignment horizontal="left" vertical="center" justifyLastLine="1"/>
    </xf>
    <xf numFmtId="0" fontId="14" fillId="0" borderId="0" xfId="1" applyFont="1" applyAlignment="1">
      <alignment horizontal="center" vertical="center"/>
    </xf>
    <xf numFmtId="0" fontId="14" fillId="0" borderId="18" xfId="1" applyFont="1" applyBorder="1" applyAlignment="1">
      <alignment horizontal="center" vertical="center"/>
    </xf>
    <xf numFmtId="0" fontId="14" fillId="0" borderId="22" xfId="1" applyFont="1" applyBorder="1" applyAlignment="1">
      <alignment horizontal="left" vertical="center" justifyLastLine="1"/>
    </xf>
    <xf numFmtId="0" fontId="14" fillId="0" borderId="0" xfId="1" applyFont="1" applyAlignment="1">
      <alignment horizontal="left" vertical="center" justifyLastLine="1"/>
    </xf>
    <xf numFmtId="0" fontId="14" fillId="0" borderId="0" xfId="1" applyFont="1" applyAlignment="1">
      <alignment horizontal="distributed" vertical="center" justifyLastLine="1"/>
    </xf>
    <xf numFmtId="0" fontId="14" fillId="0" borderId="21" xfId="1" applyFont="1" applyBorder="1" applyAlignment="1">
      <alignment horizontal="center" vertical="center"/>
    </xf>
    <xf numFmtId="0" fontId="14" fillId="0" borderId="0" xfId="1" applyFont="1" applyAlignment="1">
      <alignment vertical="center"/>
    </xf>
    <xf numFmtId="0" fontId="14" fillId="0" borderId="0" xfId="1" applyFont="1" applyAlignment="1">
      <alignment horizontal="left" vertical="center"/>
    </xf>
    <xf numFmtId="0" fontId="14" fillId="0" borderId="17" xfId="1" applyFont="1" applyBorder="1" applyAlignment="1">
      <alignment horizontal="distributed" vertical="center" justifyLastLine="1"/>
    </xf>
    <xf numFmtId="0" fontId="14" fillId="0" borderId="16" xfId="1" applyFont="1" applyBorder="1" applyAlignment="1">
      <alignment horizontal="distributed" vertical="center" justifyLastLine="1"/>
    </xf>
    <xf numFmtId="0" fontId="14" fillId="0" borderId="15" xfId="1" applyFont="1" applyBorder="1" applyAlignment="1">
      <alignment horizontal="center" vertical="center"/>
    </xf>
    <xf numFmtId="0" fontId="14" fillId="0" borderId="5" xfId="1" applyFont="1" applyBorder="1" applyAlignment="1">
      <alignment horizontal="center" vertical="center" shrinkToFit="1"/>
    </xf>
    <xf numFmtId="0" fontId="16" fillId="0" borderId="16" xfId="1" applyFont="1" applyBorder="1" applyAlignment="1">
      <alignment vertical="center"/>
    </xf>
    <xf numFmtId="0" fontId="14" fillId="0" borderId="19" xfId="1" applyFont="1" applyBorder="1" applyAlignment="1">
      <alignment vertical="center" justifyLastLine="1"/>
    </xf>
    <xf numFmtId="0" fontId="19" fillId="0" borderId="19" xfId="1" applyFont="1" applyBorder="1" applyAlignment="1">
      <alignment vertical="center" justifyLastLine="1"/>
    </xf>
    <xf numFmtId="0" fontId="12" fillId="0" borderId="19" xfId="1" applyFont="1" applyBorder="1" applyAlignment="1">
      <alignment vertical="center" justifyLastLine="1"/>
    </xf>
    <xf numFmtId="49" fontId="4" fillId="0" borderId="19" xfId="1" applyNumberFormat="1" applyFont="1" applyBorder="1" applyAlignment="1">
      <alignment vertical="center"/>
    </xf>
    <xf numFmtId="49" fontId="4" fillId="0" borderId="16" xfId="1" applyNumberFormat="1" applyFont="1" applyBorder="1" applyAlignment="1">
      <alignment vertical="center"/>
    </xf>
    <xf numFmtId="0" fontId="4" fillId="0" borderId="0" xfId="1" applyFont="1" applyAlignment="1">
      <alignment horizontal="left" vertical="center" justifyLastLine="1"/>
    </xf>
    <xf numFmtId="0" fontId="20" fillId="0" borderId="22" xfId="1" applyFont="1" applyBorder="1" applyAlignment="1">
      <alignment horizontal="left" vertical="center" justifyLastLine="1"/>
    </xf>
    <xf numFmtId="0" fontId="20" fillId="0" borderId="0" xfId="1" applyFont="1" applyAlignment="1">
      <alignment vertical="center"/>
    </xf>
    <xf numFmtId="0" fontId="20" fillId="0" borderId="0" xfId="1" applyFont="1" applyAlignment="1">
      <alignment horizontal="distributed" vertical="center" justifyLastLine="1"/>
    </xf>
    <xf numFmtId="0" fontId="20" fillId="0" borderId="0" xfId="1" applyFont="1" applyAlignment="1">
      <alignment horizontal="center" vertical="center"/>
    </xf>
    <xf numFmtId="0" fontId="20" fillId="0" borderId="0" xfId="1" applyFont="1" applyAlignment="1">
      <alignment horizontal="left" vertical="center"/>
    </xf>
    <xf numFmtId="0" fontId="20" fillId="0" borderId="21" xfId="1" applyFont="1" applyBorder="1" applyAlignment="1">
      <alignment horizontal="center" vertical="center"/>
    </xf>
    <xf numFmtId="0" fontId="20" fillId="0" borderId="0" xfId="1" applyFont="1"/>
    <xf numFmtId="0" fontId="20" fillId="0" borderId="5" xfId="1" applyFont="1" applyBorder="1" applyAlignment="1">
      <alignment horizontal="center"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6" fillId="0" borderId="0" xfId="0" applyFont="1">
      <alignment vertical="center"/>
    </xf>
    <xf numFmtId="0" fontId="23" fillId="0" borderId="0" xfId="0" applyFont="1" applyAlignment="1">
      <alignment horizontal="right" vertical="center"/>
    </xf>
    <xf numFmtId="0" fontId="23" fillId="0" borderId="0" xfId="0" applyFont="1" applyAlignment="1">
      <alignment horizontal="center" vertical="center"/>
    </xf>
    <xf numFmtId="0" fontId="28" fillId="0" borderId="0" xfId="0" applyFont="1">
      <alignment vertical="center"/>
    </xf>
    <xf numFmtId="0" fontId="23" fillId="0" borderId="0" xfId="0" applyFont="1" applyAlignment="1">
      <alignment horizontal="left" vertical="center"/>
    </xf>
    <xf numFmtId="0" fontId="29" fillId="0" borderId="0" xfId="0" applyFont="1">
      <alignment vertical="center"/>
    </xf>
    <xf numFmtId="0" fontId="29" fillId="0" borderId="0" xfId="0" applyFont="1" applyAlignment="1">
      <alignment horizontal="left" vertical="center"/>
    </xf>
    <xf numFmtId="0" fontId="29" fillId="0" borderId="0" xfId="0" applyFont="1" applyAlignment="1">
      <alignment horizontal="center" vertical="center"/>
    </xf>
    <xf numFmtId="189" fontId="29" fillId="0" borderId="0" xfId="0" applyNumberFormat="1" applyFont="1" applyAlignment="1">
      <alignment horizontal="left" vertical="center"/>
    </xf>
    <xf numFmtId="0" fontId="29" fillId="0" borderId="0" xfId="0" applyFont="1" applyAlignment="1">
      <alignment horizontal="distributed" vertical="center"/>
    </xf>
    <xf numFmtId="0" fontId="29" fillId="0" borderId="0" xfId="0" applyFont="1" applyAlignment="1">
      <alignment vertical="center" wrapText="1"/>
    </xf>
    <xf numFmtId="0" fontId="29" fillId="0" borderId="0" xfId="0" applyFont="1" applyAlignment="1">
      <alignment horizontal="justify" vertical="center" wrapText="1"/>
    </xf>
    <xf numFmtId="0" fontId="30" fillId="0" borderId="6" xfId="0" applyFont="1" applyBorder="1">
      <alignment vertical="center"/>
    </xf>
    <xf numFmtId="0" fontId="30" fillId="0" borderId="8" xfId="0" applyFont="1" applyBorder="1">
      <alignment vertical="center"/>
    </xf>
    <xf numFmtId="0" fontId="31" fillId="0" borderId="7" xfId="0" applyFont="1" applyBorder="1">
      <alignment vertical="center"/>
    </xf>
    <xf numFmtId="0" fontId="31" fillId="0" borderId="8" xfId="0" applyFont="1" applyBorder="1">
      <alignment vertical="center"/>
    </xf>
    <xf numFmtId="0" fontId="32" fillId="0" borderId="0" xfId="0" applyFont="1">
      <alignment vertical="center"/>
    </xf>
    <xf numFmtId="0" fontId="30" fillId="0" borderId="9" xfId="0" applyFont="1" applyBorder="1" applyAlignment="1">
      <alignment horizontal="center" vertical="center"/>
    </xf>
    <xf numFmtId="0" fontId="30" fillId="0" borderId="10" xfId="0" applyFont="1" applyBorder="1">
      <alignment vertical="center"/>
    </xf>
    <xf numFmtId="0" fontId="31" fillId="2" borderId="0" xfId="0" applyFont="1" applyFill="1">
      <alignment vertical="center"/>
    </xf>
    <xf numFmtId="0" fontId="31" fillId="0" borderId="0" xfId="0" applyFont="1">
      <alignment vertical="center"/>
    </xf>
    <xf numFmtId="0" fontId="31" fillId="2" borderId="0" xfId="0" applyFont="1" applyFill="1" applyAlignment="1">
      <alignment horizontal="center" vertical="center"/>
    </xf>
    <xf numFmtId="0" fontId="31" fillId="0" borderId="0" xfId="0" applyFont="1" applyAlignment="1">
      <alignment horizontal="center" vertical="center"/>
    </xf>
    <xf numFmtId="0" fontId="31" fillId="0" borderId="10" xfId="0" applyFont="1" applyBorder="1">
      <alignment vertical="center"/>
    </xf>
    <xf numFmtId="0" fontId="30" fillId="0" borderId="9" xfId="0" applyFont="1" applyBorder="1">
      <alignment vertical="center"/>
    </xf>
    <xf numFmtId="0" fontId="31" fillId="0" borderId="9" xfId="0" applyFont="1" applyBorder="1">
      <alignment vertical="center"/>
    </xf>
    <xf numFmtId="14" fontId="31" fillId="0" borderId="0" xfId="0" applyNumberFormat="1" applyFont="1">
      <alignment vertical="center"/>
    </xf>
    <xf numFmtId="0" fontId="30" fillId="0" borderId="11" xfId="0" applyFont="1" applyBorder="1">
      <alignment vertical="center"/>
    </xf>
    <xf numFmtId="0" fontId="30" fillId="0" borderId="4" xfId="0" applyFont="1" applyBorder="1">
      <alignment vertical="center"/>
    </xf>
    <xf numFmtId="0" fontId="31" fillId="0" borderId="11" xfId="0" applyFont="1" applyBorder="1">
      <alignment vertical="center"/>
    </xf>
    <xf numFmtId="0" fontId="31" fillId="0" borderId="12" xfId="0" applyFont="1" applyBorder="1">
      <alignment vertical="center"/>
    </xf>
    <xf numFmtId="14" fontId="31" fillId="0" borderId="12" xfId="0" applyNumberFormat="1" applyFont="1" applyBorder="1">
      <alignment vertical="center"/>
    </xf>
    <xf numFmtId="0" fontId="31" fillId="0" borderId="4" xfId="0" applyFont="1" applyBorder="1">
      <alignment vertical="center"/>
    </xf>
    <xf numFmtId="0" fontId="32" fillId="0" borderId="0" xfId="0" applyFont="1" applyAlignment="1">
      <alignment horizontal="center" vertical="center"/>
    </xf>
    <xf numFmtId="181" fontId="33" fillId="0" borderId="0" xfId="0" applyNumberFormat="1" applyFont="1" applyAlignment="1">
      <alignment horizontal="center" vertical="center"/>
    </xf>
    <xf numFmtId="0" fontId="30" fillId="0" borderId="1" xfId="0" applyFont="1" applyBorder="1" applyAlignment="1">
      <alignment horizontal="center" vertical="center" wrapText="1"/>
    </xf>
    <xf numFmtId="0" fontId="30" fillId="0" borderId="2" xfId="0" applyFont="1" applyBorder="1" applyAlignment="1">
      <alignment horizontal="center" vertical="center" wrapText="1"/>
    </xf>
    <xf numFmtId="0" fontId="33" fillId="0" borderId="0" xfId="0" applyFont="1" applyAlignment="1">
      <alignment horizontal="center" vertical="center"/>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0" xfId="0" applyFont="1" applyAlignment="1">
      <alignment vertical="center" wrapText="1"/>
    </xf>
    <xf numFmtId="0" fontId="30" fillId="0" borderId="0" xfId="0" applyFont="1" applyAlignment="1">
      <alignment horizontal="center" vertical="center" wrapText="1"/>
    </xf>
    <xf numFmtId="0" fontId="34" fillId="0" borderId="0" xfId="0" applyFont="1" applyAlignment="1">
      <alignment horizontal="left" vertical="center" wrapText="1"/>
    </xf>
    <xf numFmtId="0" fontId="30" fillId="0" borderId="0" xfId="0" applyFont="1" applyAlignment="1">
      <alignment horizontal="left" vertical="center" wrapText="1"/>
    </xf>
    <xf numFmtId="176" fontId="30" fillId="0" borderId="0" xfId="0" applyNumberFormat="1" applyFont="1" applyAlignment="1">
      <alignment horizontal="left" vertical="center" wrapText="1"/>
    </xf>
    <xf numFmtId="192" fontId="31" fillId="0" borderId="0" xfId="0" applyNumberFormat="1" applyFont="1" applyAlignment="1">
      <alignment horizontal="center" vertical="center" wrapText="1"/>
    </xf>
    <xf numFmtId="185" fontId="30" fillId="0" borderId="0" xfId="0" applyNumberFormat="1" applyFont="1" applyAlignment="1">
      <alignment horizontal="center" vertical="center" wrapText="1"/>
    </xf>
    <xf numFmtId="184" fontId="30" fillId="0" borderId="0" xfId="0" applyNumberFormat="1" applyFont="1" applyAlignment="1">
      <alignment horizontal="center" vertical="center" wrapText="1"/>
    </xf>
    <xf numFmtId="179" fontId="30" fillId="0" borderId="0" xfId="0" applyNumberFormat="1" applyFont="1" applyAlignment="1">
      <alignment horizontal="left" vertical="center" wrapText="1"/>
    </xf>
    <xf numFmtId="193" fontId="31" fillId="0" borderId="0" xfId="0" applyNumberFormat="1" applyFont="1" applyAlignment="1">
      <alignment horizontal="center" vertical="center" wrapText="1"/>
    </xf>
    <xf numFmtId="0" fontId="35" fillId="0" borderId="0" xfId="0" applyFont="1" applyAlignment="1">
      <alignment horizontal="center" vertical="center" wrapText="1"/>
    </xf>
    <xf numFmtId="179" fontId="30" fillId="0" borderId="0" xfId="0" applyNumberFormat="1" applyFont="1" applyAlignment="1">
      <alignment vertical="center" wrapText="1"/>
    </xf>
    <xf numFmtId="0" fontId="36" fillId="0" borderId="0" xfId="0" applyFont="1" applyAlignment="1">
      <alignment vertical="center" wrapText="1"/>
    </xf>
    <xf numFmtId="0" fontId="30" fillId="0" borderId="0" xfId="0" applyFont="1" applyAlignment="1">
      <alignment horizontal="justify" vertical="center" wrapText="1"/>
    </xf>
    <xf numFmtId="0" fontId="36" fillId="0" borderId="0" xfId="0" applyFont="1" applyAlignment="1">
      <alignment horizontal="justify" vertical="center" wrapText="1"/>
    </xf>
    <xf numFmtId="0" fontId="30" fillId="0" borderId="0" xfId="0" applyFont="1">
      <alignment vertical="center"/>
    </xf>
    <xf numFmtId="0" fontId="37" fillId="0" borderId="0" xfId="0" applyFont="1" applyAlignment="1">
      <alignment horizontal="center" vertical="center" wrapText="1"/>
    </xf>
    <xf numFmtId="0" fontId="37" fillId="0" borderId="0" xfId="0" applyFont="1" applyAlignment="1">
      <alignment horizontal="justify" vertical="center" wrapText="1"/>
    </xf>
    <xf numFmtId="0" fontId="38" fillId="0" borderId="0" xfId="0" applyFont="1" applyAlignment="1">
      <alignment horizontal="justify" vertical="center" wrapText="1"/>
    </xf>
    <xf numFmtId="0" fontId="38" fillId="0" borderId="0" xfId="0" applyFont="1" applyAlignment="1">
      <alignment horizontal="left" vertical="center" wrapText="1"/>
    </xf>
    <xf numFmtId="0" fontId="30" fillId="0" borderId="0" xfId="0" applyFont="1" applyAlignment="1">
      <alignment horizontal="center" vertical="top" wrapText="1"/>
    </xf>
    <xf numFmtId="0" fontId="32" fillId="0" borderId="0" xfId="0" applyFont="1" applyAlignment="1">
      <alignment horizontal="center" vertical="top" wrapText="1"/>
    </xf>
    <xf numFmtId="183" fontId="30" fillId="0" borderId="0" xfId="0" applyNumberFormat="1" applyFont="1" applyAlignment="1">
      <alignment horizontal="center" vertical="center" wrapText="1"/>
    </xf>
    <xf numFmtId="0" fontId="39" fillId="0" borderId="0" xfId="0" applyFont="1" applyAlignment="1">
      <alignment horizontal="left" vertical="center" wrapText="1"/>
    </xf>
    <xf numFmtId="20" fontId="30" fillId="0" borderId="0" xfId="0" applyNumberFormat="1" applyFont="1" applyAlignment="1">
      <alignment vertical="center" wrapText="1"/>
    </xf>
    <xf numFmtId="20" fontId="30" fillId="0" borderId="0" xfId="0" applyNumberFormat="1" applyFont="1" applyAlignment="1">
      <alignment horizontal="justify" vertical="center" wrapText="1"/>
    </xf>
    <xf numFmtId="0" fontId="30" fillId="0" borderId="0" xfId="0" quotePrefix="1" applyFont="1" applyAlignment="1">
      <alignment vertical="center" wrapText="1"/>
    </xf>
    <xf numFmtId="0" fontId="30" fillId="0" borderId="0" xfId="0" applyFont="1" applyAlignment="1">
      <alignment vertical="top" wrapText="1"/>
    </xf>
    <xf numFmtId="0" fontId="30" fillId="0" borderId="0" xfId="0" quotePrefix="1" applyFont="1" applyAlignment="1">
      <alignment horizontal="right" vertical="center" wrapText="1"/>
    </xf>
    <xf numFmtId="0" fontId="3" fillId="0" borderId="0" xfId="0" applyFont="1" applyAlignment="1">
      <alignment horizontal="left" vertical="center"/>
    </xf>
    <xf numFmtId="0" fontId="6" fillId="0" borderId="0" xfId="0" applyFont="1">
      <alignment vertical="center"/>
    </xf>
    <xf numFmtId="0" fontId="7" fillId="0" borderId="6" xfId="0" applyFont="1" applyBorder="1">
      <alignment vertical="center"/>
    </xf>
    <xf numFmtId="0" fontId="7" fillId="2" borderId="9" xfId="0" applyFont="1" applyFill="1" applyBorder="1">
      <alignment vertical="center"/>
    </xf>
    <xf numFmtId="0" fontId="7" fillId="0" borderId="0" xfId="0" applyFont="1" applyAlignment="1">
      <alignment horizontal="left" vertical="center" wrapText="1"/>
    </xf>
    <xf numFmtId="0" fontId="1"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horizontal="left" vertical="center"/>
    </xf>
    <xf numFmtId="0" fontId="7" fillId="0" borderId="0" xfId="0" applyFont="1" applyAlignment="1">
      <alignment vertical="center" wrapText="1"/>
    </xf>
    <xf numFmtId="20" fontId="3" fillId="0" borderId="0" xfId="0" applyNumberFormat="1" applyFont="1" applyAlignment="1">
      <alignment vertical="center" wrapText="1"/>
    </xf>
    <xf numFmtId="180" fontId="30" fillId="0" borderId="0" xfId="0" applyNumberFormat="1" applyFont="1" applyAlignment="1">
      <alignment horizontal="left" vertical="center" wrapText="1"/>
    </xf>
    <xf numFmtId="187" fontId="30" fillId="0" borderId="0" xfId="0" applyNumberFormat="1" applyFont="1" applyAlignment="1">
      <alignment horizontal="left" vertical="center" wrapText="1"/>
    </xf>
    <xf numFmtId="185" fontId="30" fillId="0" borderId="0" xfId="0" applyNumberFormat="1" applyFont="1" applyAlignment="1">
      <alignment horizontal="left" vertical="center" wrapText="1"/>
    </xf>
    <xf numFmtId="194" fontId="31" fillId="0" borderId="0" xfId="0" applyNumberFormat="1" applyFont="1" applyAlignment="1">
      <alignment horizontal="left" vertical="center" wrapText="1"/>
    </xf>
    <xf numFmtId="193" fontId="31" fillId="0" borderId="0" xfId="0" applyNumberFormat="1" applyFont="1" applyAlignment="1">
      <alignment horizontal="left" vertical="center" wrapText="1"/>
    </xf>
    <xf numFmtId="0" fontId="41" fillId="0" borderId="0" xfId="0" applyFont="1">
      <alignment vertical="center"/>
    </xf>
    <xf numFmtId="199" fontId="7" fillId="0" borderId="0" xfId="0" applyNumberFormat="1" applyFont="1" applyAlignment="1">
      <alignment vertical="center" wrapText="1"/>
    </xf>
    <xf numFmtId="200" fontId="43" fillId="0" borderId="0" xfId="0" applyNumberFormat="1" applyFont="1" applyAlignment="1">
      <alignment horizontal="center" vertical="center" wrapText="1"/>
    </xf>
    <xf numFmtId="184" fontId="42" fillId="0" borderId="0" xfId="0" applyNumberFormat="1" applyFont="1" applyAlignment="1">
      <alignment horizontal="center" vertical="center" wrapText="1"/>
    </xf>
    <xf numFmtId="0" fontId="21" fillId="0" borderId="0" xfId="1" applyFont="1" applyAlignment="1">
      <alignment vertical="center"/>
    </xf>
    <xf numFmtId="184" fontId="42" fillId="0" borderId="16" xfId="0" applyNumberFormat="1" applyFont="1" applyBorder="1" applyAlignment="1">
      <alignment horizontal="center" vertical="center" wrapText="1"/>
    </xf>
    <xf numFmtId="200" fontId="43" fillId="0" borderId="16" xfId="0" applyNumberFormat="1" applyFont="1" applyBorder="1" applyAlignment="1">
      <alignment vertical="center" wrapText="1"/>
    </xf>
    <xf numFmtId="200" fontId="43" fillId="0" borderId="0" xfId="0" applyNumberFormat="1" applyFont="1" applyAlignment="1">
      <alignment horizontal="center" vertical="top" wrapText="1"/>
    </xf>
    <xf numFmtId="0" fontId="14" fillId="0" borderId="29" xfId="1" applyFont="1" applyBorder="1" applyAlignment="1">
      <alignment horizontal="center" vertical="center" textRotation="255"/>
    </xf>
    <xf numFmtId="0" fontId="16" fillId="0" borderId="30" xfId="1" applyFont="1" applyBorder="1" applyAlignment="1">
      <alignment horizontal="center" vertical="center"/>
    </xf>
    <xf numFmtId="0" fontId="16" fillId="0" borderId="51" xfId="1" applyFont="1" applyBorder="1" applyAlignment="1">
      <alignment vertical="center"/>
    </xf>
    <xf numFmtId="0" fontId="16" fillId="0" borderId="0" xfId="1" applyFont="1" applyAlignment="1">
      <alignment vertical="center"/>
    </xf>
    <xf numFmtId="0" fontId="14" fillId="0" borderId="51" xfId="1" applyFont="1" applyBorder="1" applyAlignment="1">
      <alignment vertical="center"/>
    </xf>
    <xf numFmtId="0" fontId="16" fillId="0" borderId="51" xfId="1" applyFont="1" applyBorder="1" applyAlignment="1">
      <alignment horizontal="center" vertical="center"/>
    </xf>
    <xf numFmtId="0" fontId="16" fillId="0" borderId="0" xfId="1" applyFont="1" applyAlignment="1">
      <alignment horizontal="center" vertical="center"/>
    </xf>
    <xf numFmtId="0" fontId="16" fillId="0" borderId="49" xfId="1" applyFont="1" applyBorder="1" applyAlignment="1">
      <alignment vertical="center"/>
    </xf>
    <xf numFmtId="49" fontId="4" fillId="0" borderId="19" xfId="1" applyNumberFormat="1" applyFont="1" applyBorder="1" applyAlignment="1" applyProtection="1">
      <alignment vertical="center"/>
      <protection locked="0"/>
    </xf>
    <xf numFmtId="49" fontId="4" fillId="0" borderId="18" xfId="1" applyNumberFormat="1" applyFont="1" applyBorder="1" applyAlignment="1" applyProtection="1">
      <alignment vertical="center"/>
      <protection locked="0"/>
    </xf>
    <xf numFmtId="49" fontId="4" fillId="0" borderId="16" xfId="1" applyNumberFormat="1" applyFont="1" applyBorder="1" applyAlignment="1" applyProtection="1">
      <alignment vertical="center"/>
      <protection locked="0"/>
    </xf>
    <xf numFmtId="49" fontId="4" fillId="0" borderId="15" xfId="1" applyNumberFormat="1" applyFont="1" applyBorder="1" applyAlignment="1" applyProtection="1">
      <alignment vertical="center"/>
      <protection locked="0"/>
    </xf>
    <xf numFmtId="188" fontId="5" fillId="0" borderId="0" xfId="0" applyNumberFormat="1" applyFont="1" applyAlignment="1">
      <alignment horizontal="right" vertical="center" wrapText="1"/>
    </xf>
    <xf numFmtId="188" fontId="5" fillId="0" borderId="16" xfId="0" applyNumberFormat="1" applyFont="1" applyBorder="1" applyAlignment="1">
      <alignment horizontal="right" vertical="center" wrapText="1"/>
    </xf>
    <xf numFmtId="0" fontId="4" fillId="0" borderId="0" xfId="0" applyFont="1">
      <alignment vertical="center"/>
    </xf>
    <xf numFmtId="0" fontId="24" fillId="0" borderId="0" xfId="0" applyFont="1" applyProtection="1">
      <alignment vertical="center"/>
      <protection hidden="1"/>
    </xf>
    <xf numFmtId="190" fontId="24" fillId="0" borderId="0" xfId="0" applyNumberFormat="1" applyFont="1" applyProtection="1">
      <alignment vertical="center"/>
      <protection hidden="1"/>
    </xf>
    <xf numFmtId="0" fontId="23" fillId="0" borderId="0" xfId="0" applyFont="1" applyProtection="1">
      <alignment vertical="center"/>
      <protection hidden="1"/>
    </xf>
    <xf numFmtId="0" fontId="23" fillId="0" borderId="7" xfId="0" applyFont="1" applyBorder="1" applyProtection="1">
      <alignment vertical="center"/>
      <protection hidden="1"/>
    </xf>
    <xf numFmtId="0" fontId="23" fillId="0" borderId="0" xfId="0" applyFont="1" applyAlignment="1" applyProtection="1">
      <alignment horizontal="center" vertical="center"/>
      <protection hidden="1"/>
    </xf>
    <xf numFmtId="0" fontId="24" fillId="0" borderId="14" xfId="0" applyFont="1" applyBorder="1" applyProtection="1">
      <alignment vertical="center"/>
      <protection hidden="1"/>
    </xf>
    <xf numFmtId="14" fontId="23" fillId="0" borderId="0" xfId="0" applyNumberFormat="1" applyFont="1" applyAlignment="1" applyProtection="1">
      <alignment horizontal="center" vertical="center"/>
      <protection hidden="1"/>
    </xf>
    <xf numFmtId="0" fontId="24" fillId="0" borderId="3" xfId="0" applyFont="1" applyBorder="1" applyProtection="1">
      <alignment vertical="center"/>
      <protection hidden="1"/>
    </xf>
    <xf numFmtId="0" fontId="29" fillId="0" borderId="0" xfId="0" applyFont="1" applyProtection="1">
      <alignment vertical="center"/>
      <protection hidden="1"/>
    </xf>
    <xf numFmtId="0" fontId="29" fillId="0" borderId="0" xfId="0" applyFont="1" applyAlignment="1" applyProtection="1">
      <alignment vertical="center" wrapText="1"/>
      <protection hidden="1"/>
    </xf>
    <xf numFmtId="0" fontId="4" fillId="0" borderId="12" xfId="1" applyFont="1" applyBorder="1" applyAlignment="1" applyProtection="1">
      <alignment vertical="center"/>
      <protection locked="0"/>
    </xf>
    <xf numFmtId="0" fontId="4" fillId="0" borderId="25" xfId="1" applyFont="1" applyBorder="1" applyAlignment="1" applyProtection="1">
      <alignment horizontal="center" vertical="center"/>
      <protection locked="0"/>
    </xf>
    <xf numFmtId="0" fontId="4" fillId="0" borderId="26" xfId="1" applyFont="1" applyBorder="1" applyAlignment="1" applyProtection="1">
      <alignment horizontal="center" vertical="center"/>
      <protection locked="0"/>
    </xf>
    <xf numFmtId="0" fontId="4" fillId="0" borderId="35" xfId="1" applyFont="1" applyBorder="1" applyAlignment="1" applyProtection="1">
      <alignment horizontal="center" vertical="center"/>
      <protection locked="0"/>
    </xf>
    <xf numFmtId="0" fontId="4" fillId="0" borderId="24" xfId="1" applyFont="1" applyBorder="1" applyAlignment="1" applyProtection="1">
      <alignment horizontal="center" vertical="center"/>
      <protection locked="0"/>
    </xf>
    <xf numFmtId="0" fontId="4" fillId="0" borderId="22" xfId="1" applyFont="1" applyBorder="1" applyAlignment="1" applyProtection="1">
      <alignment horizontal="center" vertical="center"/>
      <protection locked="0"/>
    </xf>
    <xf numFmtId="0" fontId="4" fillId="0" borderId="40" xfId="1" applyFont="1" applyBorder="1" applyAlignment="1" applyProtection="1">
      <alignment horizontal="center" vertical="center"/>
      <protection locked="0"/>
    </xf>
    <xf numFmtId="0" fontId="4" fillId="0" borderId="5" xfId="1" applyFont="1" applyBorder="1" applyAlignment="1" applyProtection="1">
      <alignment horizontal="center" vertical="center"/>
      <protection locked="0"/>
    </xf>
    <xf numFmtId="0" fontId="4" fillId="0" borderId="31" xfId="1" applyFont="1" applyBorder="1" applyAlignment="1" applyProtection="1">
      <alignment horizontal="center" vertical="center"/>
      <protection locked="0"/>
    </xf>
    <xf numFmtId="0" fontId="4" fillId="0" borderId="5" xfId="1" applyFont="1" applyBorder="1" applyAlignment="1" applyProtection="1">
      <alignment horizontal="right"/>
      <protection locked="0"/>
    </xf>
    <xf numFmtId="0" fontId="4" fillId="0" borderId="31" xfId="1" applyFont="1" applyBorder="1" applyAlignment="1" applyProtection="1">
      <alignment horizontal="right"/>
      <protection locked="0"/>
    </xf>
    <xf numFmtId="0" fontId="4" fillId="0" borderId="28" xfId="1" applyFont="1" applyBorder="1" applyAlignment="1" applyProtection="1">
      <alignment horizontal="right"/>
      <protection locked="0"/>
    </xf>
    <xf numFmtId="0" fontId="4" fillId="0" borderId="20" xfId="1" applyFont="1" applyBorder="1" applyAlignment="1" applyProtection="1">
      <alignment horizontal="center" vertical="center"/>
      <protection locked="0"/>
    </xf>
    <xf numFmtId="0" fontId="4" fillId="0" borderId="30" xfId="1" applyFont="1" applyBorder="1" applyAlignment="1" applyProtection="1">
      <alignment horizontal="center" vertical="center"/>
      <protection locked="0"/>
    </xf>
    <xf numFmtId="0" fontId="4" fillId="0" borderId="37" xfId="1" applyFont="1" applyBorder="1" applyAlignment="1" applyProtection="1">
      <alignment horizontal="center" vertical="center"/>
      <protection locked="0"/>
    </xf>
    <xf numFmtId="0" fontId="4" fillId="0" borderId="30" xfId="1" applyFont="1" applyBorder="1" applyAlignment="1" applyProtection="1">
      <alignment horizontal="right"/>
      <protection locked="0"/>
    </xf>
    <xf numFmtId="0" fontId="4" fillId="0" borderId="37" xfId="1" applyFont="1" applyBorder="1" applyAlignment="1" applyProtection="1">
      <alignment horizontal="right"/>
      <protection locked="0"/>
    </xf>
    <xf numFmtId="0" fontId="4" fillId="0" borderId="39" xfId="1" applyFont="1" applyBorder="1" applyAlignment="1" applyProtection="1">
      <alignment horizontal="right"/>
      <protection locked="0"/>
    </xf>
    <xf numFmtId="0" fontId="45" fillId="0" borderId="0" xfId="0" applyFont="1">
      <alignment vertical="center"/>
    </xf>
    <xf numFmtId="0" fontId="15" fillId="0" borderId="19" xfId="1" applyFont="1" applyBorder="1" applyAlignment="1">
      <alignment vertical="center" justifyLastLine="1"/>
    </xf>
    <xf numFmtId="0" fontId="16" fillId="0" borderId="56" xfId="1" applyFont="1" applyBorder="1" applyAlignment="1">
      <alignment vertical="center"/>
    </xf>
    <xf numFmtId="0" fontId="14" fillId="0" borderId="57" xfId="1" applyFont="1" applyBorder="1" applyAlignment="1">
      <alignment horizontal="center" vertical="center" textRotation="255"/>
    </xf>
    <xf numFmtId="0" fontId="16" fillId="0" borderId="57" xfId="1" applyFont="1" applyBorder="1" applyAlignment="1">
      <alignment vertical="center"/>
    </xf>
    <xf numFmtId="0" fontId="16" fillId="0" borderId="57" xfId="1" applyFont="1" applyBorder="1" applyAlignment="1">
      <alignment horizontal="center" vertical="center"/>
    </xf>
    <xf numFmtId="0" fontId="21" fillId="0" borderId="57" xfId="1" applyFont="1" applyBorder="1" applyAlignment="1">
      <alignment horizontal="right"/>
    </xf>
    <xf numFmtId="0" fontId="3" fillId="0" borderId="0" xfId="0" applyFont="1" applyAlignment="1">
      <alignment horizontal="left" vertical="center" wrapText="1"/>
    </xf>
    <xf numFmtId="196" fontId="44" fillId="0" borderId="0" xfId="0" applyNumberFormat="1" applyFont="1" applyAlignment="1">
      <alignment horizontal="center" vertical="center"/>
    </xf>
    <xf numFmtId="0" fontId="44" fillId="0" borderId="0" xfId="0" applyFont="1" applyAlignment="1">
      <alignment horizontal="center" vertical="center"/>
    </xf>
    <xf numFmtId="0" fontId="31" fillId="4" borderId="0" xfId="0" applyFont="1" applyFill="1" applyAlignment="1">
      <alignment horizontal="center" vertical="center"/>
    </xf>
    <xf numFmtId="200" fontId="41" fillId="0" borderId="0" xfId="0" applyNumberFormat="1" applyFont="1">
      <alignment vertical="center"/>
    </xf>
    <xf numFmtId="182" fontId="41" fillId="0" borderId="0" xfId="0" applyNumberFormat="1" applyFont="1">
      <alignment vertical="center"/>
    </xf>
    <xf numFmtId="180" fontId="43" fillId="0" borderId="0" xfId="0" applyNumberFormat="1" applyFont="1" applyAlignment="1">
      <alignment horizontal="left" vertical="center" wrapText="1"/>
    </xf>
    <xf numFmtId="0" fontId="28" fillId="0" borderId="0" xfId="0" quotePrefix="1" applyFont="1">
      <alignment vertical="center"/>
    </xf>
    <xf numFmtId="0" fontId="4" fillId="0" borderId="0" xfId="0" quotePrefix="1" applyFont="1" applyAlignment="1">
      <alignment vertical="center" wrapText="1"/>
    </xf>
    <xf numFmtId="0" fontId="4" fillId="0" borderId="0" xfId="0" applyFont="1" applyAlignment="1">
      <alignment vertical="center" wrapText="1"/>
    </xf>
    <xf numFmtId="0" fontId="3" fillId="0" borderId="0" xfId="0" quotePrefix="1" applyFont="1">
      <alignment vertical="center"/>
    </xf>
    <xf numFmtId="0" fontId="14" fillId="0" borderId="5" xfId="1" applyFont="1" applyBorder="1" applyAlignment="1">
      <alignment horizontal="center" vertical="center"/>
    </xf>
    <xf numFmtId="0" fontId="14" fillId="0" borderId="31" xfId="1" applyFont="1" applyBorder="1" applyAlignment="1">
      <alignment vertical="center"/>
    </xf>
    <xf numFmtId="0" fontId="14" fillId="0" borderId="32" xfId="1" applyFont="1" applyBorder="1" applyAlignment="1">
      <alignment vertical="center"/>
    </xf>
    <xf numFmtId="0" fontId="12" fillId="0" borderId="32" xfId="1" applyFont="1" applyBorder="1" applyAlignment="1" applyProtection="1">
      <alignment vertical="center"/>
      <protection locked="0"/>
    </xf>
    <xf numFmtId="0" fontId="14" fillId="0" borderId="32" xfId="1" applyFont="1" applyBorder="1" applyAlignment="1" applyProtection="1">
      <alignment horizontal="center" vertical="center"/>
      <protection locked="0"/>
    </xf>
    <xf numFmtId="0" fontId="14" fillId="0" borderId="32" xfId="1" quotePrefix="1" applyFont="1" applyBorder="1" applyAlignment="1">
      <alignment vertical="center"/>
    </xf>
    <xf numFmtId="0" fontId="12" fillId="0" borderId="32" xfId="1" quotePrefix="1" applyFont="1" applyBorder="1" applyAlignment="1" applyProtection="1">
      <alignment vertical="center"/>
      <protection locked="0"/>
    </xf>
    <xf numFmtId="0" fontId="14" fillId="0" borderId="33" xfId="1" applyFont="1" applyBorder="1" applyAlignment="1" applyProtection="1">
      <alignment horizontal="right" vertical="center"/>
      <protection locked="0"/>
    </xf>
    <xf numFmtId="198" fontId="14" fillId="0" borderId="0" xfId="0" applyNumberFormat="1" applyFont="1">
      <alignment vertical="center"/>
    </xf>
    <xf numFmtId="198" fontId="14" fillId="0" borderId="0" xfId="0" applyNumberFormat="1" applyFont="1" applyAlignment="1">
      <alignment horizontal="right" vertical="center"/>
    </xf>
    <xf numFmtId="0" fontId="24" fillId="0" borderId="0" xfId="0" applyFont="1" applyAlignment="1">
      <alignment horizontal="right" vertical="center"/>
    </xf>
    <xf numFmtId="0" fontId="47" fillId="0" borderId="0" xfId="0" applyFont="1" applyAlignment="1">
      <alignment horizontal="center" vertical="center" wrapText="1"/>
    </xf>
    <xf numFmtId="0" fontId="30" fillId="0" borderId="0" xfId="0" applyFont="1" applyAlignment="1">
      <alignment horizontal="center" vertical="center" wrapText="1"/>
    </xf>
    <xf numFmtId="0" fontId="30"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77" fontId="30" fillId="0" borderId="0" xfId="0" applyNumberFormat="1" applyFont="1" applyAlignment="1">
      <alignment horizontal="left" vertical="center" wrapText="1"/>
    </xf>
    <xf numFmtId="188" fontId="30" fillId="0" borderId="0" xfId="0" applyNumberFormat="1" applyFont="1" applyAlignment="1">
      <alignment horizontal="center" vertical="center" wrapText="1"/>
    </xf>
    <xf numFmtId="186" fontId="30" fillId="0" borderId="0" xfId="0" applyNumberFormat="1" applyFont="1" applyAlignment="1">
      <alignment horizontal="left" vertical="center" wrapText="1"/>
    </xf>
    <xf numFmtId="0" fontId="4" fillId="0" borderId="0" xfId="0" applyFont="1" applyAlignment="1">
      <alignment horizontal="left" vertical="center" wrapText="1"/>
    </xf>
    <xf numFmtId="178" fontId="30" fillId="0" borderId="0" xfId="0" applyNumberFormat="1" applyFont="1" applyAlignment="1">
      <alignment horizontal="left" vertical="center" wrapText="1"/>
    </xf>
    <xf numFmtId="0" fontId="31" fillId="0" borderId="0" xfId="0" applyFont="1" applyAlignment="1">
      <alignment horizontal="center" vertical="center"/>
    </xf>
    <xf numFmtId="0" fontId="31" fillId="0" borderId="10" xfId="0" applyFont="1" applyBorder="1" applyAlignment="1">
      <alignment horizontal="center" vertical="center"/>
    </xf>
    <xf numFmtId="0" fontId="7" fillId="4" borderId="0" xfId="0" applyFont="1" applyFill="1" applyAlignment="1">
      <alignment horizontal="center" vertical="center"/>
    </xf>
    <xf numFmtId="0" fontId="31" fillId="4" borderId="0" xfId="0" applyFont="1" applyFill="1" applyAlignment="1">
      <alignment horizontal="center" vertical="center"/>
    </xf>
    <xf numFmtId="0" fontId="31" fillId="4" borderId="10" xfId="0" applyFont="1" applyFill="1" applyBorder="1" applyAlignment="1">
      <alignment horizontal="center" vertical="center"/>
    </xf>
    <xf numFmtId="14" fontId="42" fillId="4" borderId="12" xfId="0" applyNumberFormat="1" applyFont="1" applyFill="1" applyBorder="1" applyAlignment="1">
      <alignment horizontal="center" vertical="center"/>
    </xf>
    <xf numFmtId="14" fontId="31" fillId="4" borderId="0" xfId="0" applyNumberFormat="1" applyFont="1" applyFill="1" applyAlignment="1">
      <alignment horizontal="center" vertical="center"/>
    </xf>
    <xf numFmtId="0" fontId="34" fillId="0" borderId="0" xfId="0" applyFont="1" applyAlignment="1">
      <alignment horizontal="left" vertical="center" wrapText="1"/>
    </xf>
    <xf numFmtId="191" fontId="34" fillId="0" borderId="0" xfId="0" applyNumberFormat="1" applyFont="1" applyAlignment="1">
      <alignment horizontal="center" vertical="center" wrapText="1"/>
    </xf>
    <xf numFmtId="196" fontId="44" fillId="0" borderId="0" xfId="0" applyNumberFormat="1" applyFont="1" applyAlignment="1">
      <alignment horizontal="center" vertical="center"/>
    </xf>
    <xf numFmtId="0" fontId="44" fillId="0" borderId="0" xfId="0" applyFont="1" applyAlignment="1">
      <alignment horizontal="center" vertical="center"/>
    </xf>
    <xf numFmtId="0" fontId="7" fillId="0" borderId="0" xfId="0" applyFont="1" applyAlignment="1">
      <alignment horizontal="center" vertical="center" wrapText="1"/>
    </xf>
    <xf numFmtId="0" fontId="30" fillId="0" borderId="0" xfId="0" applyFont="1" applyAlignment="1">
      <alignment horizontal="left" vertical="center" wrapText="1" indent="1"/>
    </xf>
    <xf numFmtId="0" fontId="3" fillId="0" borderId="0" xfId="0" applyFont="1" applyAlignment="1">
      <alignment horizontal="left" vertical="center" wrapText="1" indent="1"/>
    </xf>
    <xf numFmtId="0" fontId="30" fillId="0" borderId="0" xfId="0" applyFont="1" applyAlignment="1">
      <alignment horizontal="left" vertical="center" indent="1"/>
    </xf>
    <xf numFmtId="0" fontId="31" fillId="3" borderId="7" xfId="0" applyFont="1" applyFill="1" applyBorder="1" applyAlignment="1">
      <alignment horizontal="center" vertical="center"/>
    </xf>
    <xf numFmtId="0" fontId="31" fillId="0" borderId="7" xfId="0" applyFont="1" applyBorder="1" applyAlignment="1">
      <alignment horizontal="center" vertical="center"/>
    </xf>
    <xf numFmtId="195" fontId="31" fillId="0" borderId="0" xfId="0" applyNumberFormat="1" applyFont="1" applyAlignment="1">
      <alignment horizontal="center" vertical="center"/>
    </xf>
    <xf numFmtId="0" fontId="31" fillId="0" borderId="9" xfId="0" applyFont="1" applyBorder="1" applyAlignment="1">
      <alignment horizontal="center" vertical="center"/>
    </xf>
    <xf numFmtId="182" fontId="31" fillId="3" borderId="0" xfId="0" applyNumberFormat="1" applyFont="1" applyFill="1" applyAlignment="1">
      <alignment horizontal="center" vertical="center"/>
    </xf>
    <xf numFmtId="14" fontId="42" fillId="4" borderId="0" xfId="0" applyNumberFormat="1" applyFont="1" applyFill="1" applyAlignment="1">
      <alignment horizontal="center" vertical="center"/>
    </xf>
    <xf numFmtId="14" fontId="31" fillId="0" borderId="0" xfId="0" applyNumberFormat="1" applyFont="1" applyAlignment="1">
      <alignment horizontal="center" vertical="center"/>
    </xf>
    <xf numFmtId="0" fontId="7" fillId="2" borderId="7" xfId="0" applyFont="1" applyFill="1" applyBorder="1" applyAlignment="1">
      <alignment horizontal="center" vertical="center"/>
    </xf>
    <xf numFmtId="0" fontId="31" fillId="2" borderId="7" xfId="0" applyFont="1" applyFill="1" applyBorder="1" applyAlignment="1">
      <alignment horizontal="center" vertical="center"/>
    </xf>
    <xf numFmtId="0" fontId="34" fillId="0" borderId="0" xfId="0" applyFont="1" applyAlignment="1">
      <alignment horizontal="distributed" vertical="center" wrapText="1"/>
    </xf>
    <xf numFmtId="191" fontId="4" fillId="0" borderId="0" xfId="0" applyNumberFormat="1" applyFont="1" applyAlignment="1">
      <alignment horizontal="left" vertical="center" indent="1"/>
    </xf>
    <xf numFmtId="0" fontId="3" fillId="0" borderId="0" xfId="0" quotePrefix="1" applyFont="1" applyAlignment="1">
      <alignment horizontal="right" vertical="center" wrapText="1"/>
    </xf>
    <xf numFmtId="0" fontId="30" fillId="0" borderId="0" xfId="0" quotePrefix="1" applyFont="1" applyAlignment="1">
      <alignment horizontal="right" vertical="center" wrapText="1"/>
    </xf>
    <xf numFmtId="0" fontId="40" fillId="0" borderId="0" xfId="0" applyFont="1" applyAlignment="1">
      <alignment horizontal="left" vertical="center" wrapText="1"/>
    </xf>
    <xf numFmtId="0" fontId="7" fillId="0" borderId="0" xfId="0" applyFont="1" applyAlignment="1">
      <alignment horizontal="left" vertical="center" wrapText="1"/>
    </xf>
    <xf numFmtId="0" fontId="30" fillId="0" borderId="0" xfId="0" applyFont="1" applyAlignment="1">
      <alignment horizontal="left" vertical="center"/>
    </xf>
    <xf numFmtId="20" fontId="3" fillId="0" borderId="0" xfId="0" applyNumberFormat="1" applyFont="1" applyAlignment="1">
      <alignment horizontal="left" vertical="center" wrapText="1"/>
    </xf>
    <xf numFmtId="0" fontId="8" fillId="0" borderId="0" xfId="0" applyFont="1" applyAlignment="1">
      <alignment horizontal="left" vertical="center" wrapText="1"/>
    </xf>
    <xf numFmtId="0" fontId="39" fillId="0" borderId="0" xfId="0" applyFont="1" applyAlignment="1">
      <alignment horizontal="left" vertical="center" wrapText="1"/>
    </xf>
    <xf numFmtId="0" fontId="37" fillId="0" borderId="0" xfId="0" applyFont="1" applyAlignment="1">
      <alignment horizontal="justify" vertical="center" wrapText="1"/>
    </xf>
    <xf numFmtId="0" fontId="38" fillId="0" borderId="0" xfId="0" applyFont="1" applyAlignment="1">
      <alignment horizontal="left" vertical="center" wrapText="1"/>
    </xf>
    <xf numFmtId="191" fontId="30" fillId="0" borderId="0" xfId="0" applyNumberFormat="1" applyFont="1" applyAlignment="1">
      <alignment horizontal="center" vertical="center" wrapText="1"/>
    </xf>
    <xf numFmtId="0" fontId="14" fillId="0" borderId="0" xfId="0" quotePrefix="1" applyFont="1" applyAlignment="1">
      <alignment horizontal="center" vertical="center" wrapText="1"/>
    </xf>
    <xf numFmtId="0" fontId="14" fillId="0" borderId="0" xfId="0" applyFont="1" applyAlignment="1">
      <alignment horizontal="center" vertical="center" wrapText="1"/>
    </xf>
    <xf numFmtId="0" fontId="1" fillId="0" borderId="0" xfId="0" quotePrefix="1" applyFont="1" applyAlignment="1">
      <alignment horizontal="center" vertical="center"/>
    </xf>
    <xf numFmtId="0" fontId="1" fillId="0" borderId="0" xfId="0" applyFont="1" applyAlignment="1">
      <alignment horizontal="center" vertical="center"/>
    </xf>
    <xf numFmtId="0" fontId="30" fillId="0" borderId="0" xfId="0" applyFont="1" applyAlignment="1">
      <alignment horizontal="center" vertical="top" wrapText="1"/>
    </xf>
    <xf numFmtId="0" fontId="29" fillId="0" borderId="0" xfId="0" applyFont="1" applyAlignment="1">
      <alignment horizontal="left" vertical="center" wrapText="1"/>
    </xf>
    <xf numFmtId="0" fontId="5" fillId="0" borderId="13" xfId="0" applyFont="1" applyBorder="1" applyAlignment="1" applyProtection="1">
      <alignment horizontal="center" vertical="center"/>
      <protection hidden="1"/>
    </xf>
    <xf numFmtId="0" fontId="24" fillId="0" borderId="14" xfId="0" applyFont="1" applyBorder="1" applyAlignment="1" applyProtection="1">
      <alignment horizontal="center" vertical="center"/>
      <protection hidden="1"/>
    </xf>
    <xf numFmtId="189" fontId="29" fillId="0" borderId="0" xfId="0" applyNumberFormat="1" applyFont="1" applyAlignment="1">
      <alignment horizontal="left" vertical="center"/>
    </xf>
    <xf numFmtId="14" fontId="23" fillId="0" borderId="0" xfId="0" applyNumberFormat="1" applyFont="1" applyAlignment="1" applyProtection="1">
      <alignment horizontal="center" vertical="center"/>
      <protection hidden="1"/>
    </xf>
    <xf numFmtId="0" fontId="23" fillId="0" borderId="0" xfId="0" applyFont="1" applyAlignment="1" applyProtection="1">
      <alignment horizontal="center" vertical="center"/>
      <protection hidden="1"/>
    </xf>
    <xf numFmtId="14" fontId="23" fillId="0" borderId="12" xfId="0" applyNumberFormat="1" applyFont="1" applyBorder="1" applyAlignment="1" applyProtection="1">
      <alignment horizontal="center" vertical="center"/>
      <protection hidden="1"/>
    </xf>
    <xf numFmtId="0" fontId="23" fillId="0" borderId="12" xfId="0" applyFont="1" applyBorder="1" applyAlignment="1" applyProtection="1">
      <alignment horizontal="center" vertical="center"/>
      <protection hidden="1"/>
    </xf>
    <xf numFmtId="0" fontId="23" fillId="0" borderId="7" xfId="0" applyFont="1" applyBorder="1" applyAlignment="1" applyProtection="1">
      <alignment horizontal="center" vertical="center"/>
      <protection hidden="1"/>
    </xf>
    <xf numFmtId="0" fontId="23" fillId="0" borderId="8" xfId="0" applyFont="1" applyBorder="1" applyAlignment="1" applyProtection="1">
      <alignment horizontal="center" vertical="center"/>
      <protection hidden="1"/>
    </xf>
    <xf numFmtId="0" fontId="23" fillId="0" borderId="10" xfId="0" applyFont="1" applyBorder="1" applyAlignment="1" applyProtection="1">
      <alignment horizontal="center" vertical="center"/>
      <protection hidden="1"/>
    </xf>
    <xf numFmtId="0" fontId="23" fillId="0" borderId="4" xfId="0" applyFont="1" applyBorder="1" applyAlignment="1" applyProtection="1">
      <alignment horizontal="center" vertical="center"/>
      <protection hidden="1"/>
    </xf>
    <xf numFmtId="0" fontId="27" fillId="0" borderId="0" xfId="0" applyFont="1" applyAlignment="1">
      <alignment horizontal="left" vertical="center"/>
    </xf>
    <xf numFmtId="0" fontId="7" fillId="0" borderId="0" xfId="0" applyFont="1" applyAlignment="1">
      <alignment horizontal="distributed" vertical="center" indent="1"/>
    </xf>
    <xf numFmtId="0" fontId="29"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distributed" vertical="center" justifyLastLine="1"/>
    </xf>
    <xf numFmtId="0" fontId="4" fillId="0" borderId="31" xfId="1" applyFont="1" applyBorder="1" applyAlignment="1" applyProtection="1">
      <alignment horizontal="center" vertical="center"/>
      <protection locked="0"/>
    </xf>
    <xf numFmtId="0" fontId="4" fillId="0" borderId="33" xfId="1" applyFont="1" applyBorder="1" applyAlignment="1" applyProtection="1">
      <alignment horizontal="center" vertical="center"/>
      <protection locked="0"/>
    </xf>
    <xf numFmtId="0" fontId="10" fillId="0" borderId="0" xfId="1" applyFont="1" applyAlignment="1">
      <alignment horizontal="center" vertical="center"/>
    </xf>
    <xf numFmtId="0" fontId="10" fillId="0" borderId="0" xfId="1" applyFont="1" applyAlignment="1">
      <alignment vertical="center"/>
    </xf>
    <xf numFmtId="49" fontId="16" fillId="0" borderId="26" xfId="1" applyNumberFormat="1" applyFont="1" applyBorder="1" applyAlignment="1" applyProtection="1">
      <alignment vertical="center"/>
      <protection locked="0"/>
    </xf>
    <xf numFmtId="0" fontId="16" fillId="0" borderId="34" xfId="1" applyFont="1" applyBorder="1" applyAlignment="1" applyProtection="1">
      <alignment vertical="center"/>
      <protection locked="0"/>
    </xf>
    <xf numFmtId="0" fontId="16" fillId="0" borderId="41" xfId="1" applyFont="1" applyBorder="1" applyAlignment="1" applyProtection="1">
      <alignment vertical="center"/>
      <protection locked="0"/>
    </xf>
    <xf numFmtId="0" fontId="4" fillId="0" borderId="35" xfId="1" applyFont="1" applyBorder="1" applyAlignment="1" applyProtection="1">
      <alignment horizontal="center" vertical="center"/>
      <protection locked="0"/>
    </xf>
    <xf numFmtId="0" fontId="4" fillId="0" borderId="36" xfId="1" applyFont="1" applyBorder="1" applyAlignment="1" applyProtection="1">
      <alignment horizontal="center" vertical="center"/>
      <protection locked="0"/>
    </xf>
    <xf numFmtId="0" fontId="12" fillId="0" borderId="0" xfId="1" applyFont="1" applyAlignment="1">
      <alignment horizontal="left"/>
    </xf>
    <xf numFmtId="0" fontId="4" fillId="0" borderId="20" xfId="1" applyFont="1" applyBorder="1" applyAlignment="1" applyProtection="1">
      <alignment horizontal="center" vertical="center"/>
      <protection locked="0"/>
    </xf>
    <xf numFmtId="0" fontId="4" fillId="0" borderId="18" xfId="1" applyFont="1" applyBorder="1" applyAlignment="1" applyProtection="1">
      <alignment horizontal="center" vertical="center"/>
      <protection locked="0"/>
    </xf>
    <xf numFmtId="0" fontId="4" fillId="0" borderId="37" xfId="1" applyFont="1" applyBorder="1" applyAlignment="1" applyProtection="1">
      <alignment horizontal="center" vertical="center"/>
      <protection locked="0"/>
    </xf>
    <xf numFmtId="0" fontId="4" fillId="0" borderId="38" xfId="1" applyFont="1" applyBorder="1" applyAlignment="1" applyProtection="1">
      <alignment horizontal="center" vertical="center"/>
      <protection locked="0"/>
    </xf>
    <xf numFmtId="0" fontId="48" fillId="0" borderId="0" xfId="1" applyFont="1" applyAlignment="1">
      <alignment horizontal="left" vertical="center"/>
    </xf>
    <xf numFmtId="0" fontId="14" fillId="0" borderId="31" xfId="1" applyFont="1" applyBorder="1" applyAlignment="1" applyProtection="1">
      <alignment horizontal="center" vertical="center"/>
      <protection locked="0"/>
    </xf>
    <xf numFmtId="0" fontId="14" fillId="0" borderId="32" xfId="1" applyFont="1" applyBorder="1" applyAlignment="1" applyProtection="1">
      <alignment horizontal="center" vertical="center"/>
      <protection locked="0"/>
    </xf>
    <xf numFmtId="188" fontId="5" fillId="0" borderId="0" xfId="0" applyNumberFormat="1" applyFont="1" applyAlignment="1">
      <alignment horizontal="right" vertical="center" wrapText="1"/>
    </xf>
    <xf numFmtId="188" fontId="5" fillId="0" borderId="16" xfId="0" applyNumberFormat="1" applyFont="1" applyBorder="1" applyAlignment="1">
      <alignment horizontal="right" vertical="center" wrapText="1"/>
    </xf>
    <xf numFmtId="186" fontId="5" fillId="0" borderId="0" xfId="0" applyNumberFormat="1" applyFont="1" applyAlignment="1">
      <alignment horizontal="left" vertical="center" wrapText="1"/>
    </xf>
    <xf numFmtId="186" fontId="5" fillId="0" borderId="16" xfId="0" applyNumberFormat="1" applyFont="1" applyBorder="1" applyAlignment="1">
      <alignment horizontal="left" vertical="center" wrapText="1"/>
    </xf>
    <xf numFmtId="192" fontId="42" fillId="0" borderId="0" xfId="0" applyNumberFormat="1" applyFont="1" applyAlignment="1">
      <alignment horizontal="center" vertical="center" wrapText="1"/>
    </xf>
    <xf numFmtId="193" fontId="42" fillId="0" borderId="0" xfId="0" applyNumberFormat="1" applyFont="1" applyAlignment="1">
      <alignment horizontal="center" vertical="center" wrapText="1"/>
    </xf>
    <xf numFmtId="200" fontId="43" fillId="0" borderId="16" xfId="0" applyNumberFormat="1" applyFont="1" applyBorder="1" applyAlignment="1">
      <alignment horizontal="center" vertical="center" wrapText="1"/>
    </xf>
    <xf numFmtId="202" fontId="20" fillId="0" borderId="31" xfId="1" applyNumberFormat="1" applyFont="1" applyBorder="1" applyAlignment="1" applyProtection="1">
      <alignment horizontal="center" vertical="center"/>
      <protection locked="0"/>
    </xf>
    <xf numFmtId="202" fontId="20" fillId="0" borderId="32" xfId="1" applyNumberFormat="1" applyFont="1" applyBorder="1" applyAlignment="1" applyProtection="1">
      <alignment horizontal="center" vertical="center"/>
      <protection locked="0"/>
    </xf>
    <xf numFmtId="202" fontId="20" fillId="0" borderId="33" xfId="1" applyNumberFormat="1" applyFont="1" applyBorder="1" applyAlignment="1" applyProtection="1">
      <alignment horizontal="center" vertical="center"/>
      <protection locked="0"/>
    </xf>
    <xf numFmtId="0" fontId="20" fillId="0" borderId="31" xfId="1" applyFont="1" applyBorder="1" applyAlignment="1" applyProtection="1">
      <alignment horizontal="center" vertical="center"/>
      <protection locked="0"/>
    </xf>
    <xf numFmtId="0" fontId="20" fillId="0" borderId="32" xfId="1" applyFont="1" applyBorder="1" applyAlignment="1" applyProtection="1">
      <alignment horizontal="center" vertical="center"/>
      <protection locked="0"/>
    </xf>
    <xf numFmtId="0" fontId="20" fillId="0" borderId="33" xfId="1" applyFont="1" applyBorder="1" applyAlignment="1" applyProtection="1">
      <alignment horizontal="center" vertical="center"/>
      <protection locked="0"/>
    </xf>
    <xf numFmtId="0" fontId="15" fillId="0" borderId="0" xfId="1" applyFont="1" applyAlignment="1">
      <alignment horizontal="center" vertical="center" justifyLastLine="1"/>
    </xf>
    <xf numFmtId="0" fontId="20" fillId="0" borderId="5" xfId="1" applyFont="1" applyBorder="1" applyAlignment="1" applyProtection="1">
      <alignment horizontal="center" vertical="center"/>
      <protection locked="0"/>
    </xf>
    <xf numFmtId="0" fontId="14" fillId="0" borderId="5" xfId="1" applyFont="1" applyBorder="1" applyAlignment="1">
      <alignment horizontal="center" vertical="center"/>
    </xf>
    <xf numFmtId="0" fontId="14" fillId="0" borderId="31" xfId="1" applyFont="1" applyBorder="1" applyAlignment="1">
      <alignment horizontal="center" vertical="center"/>
    </xf>
    <xf numFmtId="0" fontId="14" fillId="0" borderId="32" xfId="1" applyFont="1" applyBorder="1" applyAlignment="1">
      <alignment horizontal="center" vertical="center"/>
    </xf>
    <xf numFmtId="0" fontId="14" fillId="0" borderId="33" xfId="1" applyFont="1" applyBorder="1" applyAlignment="1">
      <alignment horizontal="center" vertical="center"/>
    </xf>
    <xf numFmtId="0" fontId="14" fillId="0" borderId="5" xfId="1" applyFont="1" applyBorder="1" applyAlignment="1" applyProtection="1">
      <alignment horizontal="center" vertical="center"/>
      <protection locked="0"/>
    </xf>
    <xf numFmtId="0" fontId="4" fillId="0" borderId="31" xfId="1" applyFont="1" applyBorder="1" applyAlignment="1">
      <alignment horizontal="distributed" vertical="center"/>
    </xf>
    <xf numFmtId="0" fontId="4" fillId="0" borderId="32" xfId="1" applyFont="1" applyBorder="1" applyAlignment="1">
      <alignment horizontal="distributed" vertical="center"/>
    </xf>
    <xf numFmtId="0" fontId="4" fillId="0" borderId="33" xfId="1" applyFont="1" applyBorder="1" applyAlignment="1">
      <alignment horizontal="distributed" vertical="center"/>
    </xf>
    <xf numFmtId="0" fontId="16" fillId="0" borderId="0" xfId="1" applyFont="1" applyAlignment="1">
      <alignment horizontal="center" vertical="center"/>
    </xf>
    <xf numFmtId="0" fontId="16" fillId="0" borderId="16" xfId="1" applyFont="1" applyBorder="1" applyAlignment="1">
      <alignment horizontal="center" vertical="center"/>
    </xf>
    <xf numFmtId="197" fontId="11" fillId="0" borderId="16" xfId="0" applyNumberFormat="1" applyFont="1" applyBorder="1" applyAlignment="1">
      <alignment horizontal="center" vertical="center"/>
    </xf>
    <xf numFmtId="49" fontId="15" fillId="0" borderId="31" xfId="1" applyNumberFormat="1" applyFont="1" applyBorder="1" applyAlignment="1" applyProtection="1">
      <alignment horizontal="center" vertical="center"/>
      <protection locked="0"/>
    </xf>
    <xf numFmtId="49" fontId="15" fillId="0" borderId="32" xfId="1" applyNumberFormat="1" applyFont="1" applyBorder="1" applyAlignment="1" applyProtection="1">
      <alignment horizontal="center" vertical="center"/>
      <protection locked="0"/>
    </xf>
    <xf numFmtId="49" fontId="17" fillId="0" borderId="32" xfId="1" applyNumberFormat="1" applyFont="1" applyBorder="1" applyAlignment="1">
      <alignment horizontal="center" vertical="center"/>
    </xf>
    <xf numFmtId="49" fontId="17" fillId="0" borderId="33" xfId="1" applyNumberFormat="1" applyFont="1" applyBorder="1" applyAlignment="1">
      <alignment horizontal="center" vertical="center"/>
    </xf>
    <xf numFmtId="49" fontId="17" fillId="0" borderId="32" xfId="1" applyNumberFormat="1" applyFont="1" applyBorder="1" applyAlignment="1">
      <alignment horizontal="left" vertical="center" justifyLastLine="1"/>
    </xf>
    <xf numFmtId="49" fontId="17" fillId="0" borderId="33" xfId="1" applyNumberFormat="1" applyFont="1" applyBorder="1" applyAlignment="1">
      <alignment horizontal="left" vertical="center" justifyLastLine="1"/>
    </xf>
    <xf numFmtId="49" fontId="4" fillId="0" borderId="20" xfId="1" applyNumberFormat="1" applyFont="1" applyBorder="1" applyAlignment="1">
      <alignment horizontal="center" vertical="center"/>
    </xf>
    <xf numFmtId="49" fontId="4" fillId="0" borderId="19" xfId="1" applyNumberFormat="1" applyFont="1" applyBorder="1" applyAlignment="1">
      <alignment horizontal="center" vertical="center"/>
    </xf>
    <xf numFmtId="49" fontId="4" fillId="0" borderId="18" xfId="1" applyNumberFormat="1" applyFont="1" applyBorder="1" applyAlignment="1">
      <alignment horizontal="center" vertical="center"/>
    </xf>
    <xf numFmtId="49" fontId="4" fillId="0" borderId="17" xfId="1" applyNumberFormat="1" applyFont="1" applyBorder="1" applyAlignment="1">
      <alignment horizontal="center" vertical="center"/>
    </xf>
    <xf numFmtId="49" fontId="4" fillId="0" borderId="16" xfId="1" applyNumberFormat="1" applyFont="1" applyBorder="1" applyAlignment="1">
      <alignment horizontal="center" vertical="center"/>
    </xf>
    <xf numFmtId="49" fontId="4" fillId="0" borderId="15" xfId="1" applyNumberFormat="1" applyFont="1" applyBorder="1" applyAlignment="1">
      <alignment horizontal="center" vertical="center"/>
    </xf>
    <xf numFmtId="49" fontId="4" fillId="0" borderId="20" xfId="1" applyNumberFormat="1" applyFont="1" applyBorder="1" applyAlignment="1" applyProtection="1">
      <alignment horizontal="center" vertical="center"/>
      <protection locked="0"/>
    </xf>
    <xf numFmtId="49" fontId="4" fillId="0" borderId="19" xfId="1" applyNumberFormat="1" applyFont="1" applyBorder="1" applyAlignment="1" applyProtection="1">
      <alignment horizontal="center" vertical="center"/>
      <protection locked="0"/>
    </xf>
    <xf numFmtId="49" fontId="4" fillId="0" borderId="18" xfId="1" applyNumberFormat="1" applyFont="1" applyBorder="1" applyAlignment="1" applyProtection="1">
      <alignment horizontal="center" vertical="center"/>
      <protection locked="0"/>
    </xf>
    <xf numFmtId="49" fontId="4" fillId="0" borderId="17" xfId="1" applyNumberFormat="1" applyFont="1" applyBorder="1" applyAlignment="1" applyProtection="1">
      <alignment horizontal="center" vertical="center"/>
      <protection locked="0"/>
    </xf>
    <xf numFmtId="49" fontId="4" fillId="0" borderId="16" xfId="1" applyNumberFormat="1" applyFont="1" applyBorder="1" applyAlignment="1" applyProtection="1">
      <alignment horizontal="center" vertical="center"/>
      <protection locked="0"/>
    </xf>
    <xf numFmtId="49" fontId="4" fillId="0" borderId="15" xfId="1" applyNumberFormat="1" applyFont="1" applyBorder="1" applyAlignment="1" applyProtection="1">
      <alignment horizontal="center" vertical="center"/>
      <protection locked="0"/>
    </xf>
    <xf numFmtId="0" fontId="4" fillId="0" borderId="5" xfId="1" applyFont="1" applyBorder="1" applyAlignment="1">
      <alignment horizontal="center" vertical="center"/>
    </xf>
    <xf numFmtId="0" fontId="4" fillId="0" borderId="31" xfId="1" applyFont="1" applyBorder="1" applyAlignment="1" applyProtection="1">
      <alignment horizontal="distributed" vertical="center"/>
      <protection locked="0"/>
    </xf>
    <xf numFmtId="0" fontId="4" fillId="0" borderId="32" xfId="1" applyFont="1" applyBorder="1" applyAlignment="1" applyProtection="1">
      <alignment horizontal="distributed" vertical="center"/>
      <protection locked="0"/>
    </xf>
    <xf numFmtId="0" fontId="4" fillId="0" borderId="33" xfId="1" applyFont="1" applyBorder="1" applyAlignment="1" applyProtection="1">
      <alignment horizontal="distributed" vertical="center"/>
      <protection locked="0"/>
    </xf>
    <xf numFmtId="201" fontId="4" fillId="0" borderId="20" xfId="1" applyNumberFormat="1" applyFont="1" applyBorder="1" applyAlignment="1">
      <alignment horizontal="center" vertical="center"/>
    </xf>
    <xf numFmtId="201" fontId="4" fillId="0" borderId="19" xfId="1" applyNumberFormat="1" applyFont="1" applyBorder="1" applyAlignment="1">
      <alignment horizontal="center" vertical="center"/>
    </xf>
    <xf numFmtId="201" fontId="4" fillId="0" borderId="17" xfId="1" applyNumberFormat="1" applyFont="1" applyBorder="1" applyAlignment="1">
      <alignment horizontal="center" vertical="center"/>
    </xf>
    <xf numFmtId="201" fontId="4" fillId="0" borderId="16" xfId="1" applyNumberFormat="1" applyFont="1" applyBorder="1" applyAlignment="1">
      <alignment horizontal="center" vertical="center"/>
    </xf>
    <xf numFmtId="0" fontId="4" fillId="0" borderId="20" xfId="1" applyFont="1" applyBorder="1" applyAlignment="1">
      <alignment horizontal="center" vertical="center" textRotation="255"/>
    </xf>
    <xf numFmtId="0" fontId="4" fillId="0" borderId="18" xfId="1" applyFont="1" applyBorder="1" applyAlignment="1">
      <alignment horizontal="center" vertical="center" textRotation="255"/>
    </xf>
    <xf numFmtId="0" fontId="4" fillId="0" borderId="22" xfId="1" applyFont="1" applyBorder="1" applyAlignment="1">
      <alignment horizontal="center" vertical="center" textRotation="255"/>
    </xf>
    <xf numFmtId="0" fontId="4" fillId="0" borderId="21" xfId="1" applyFont="1" applyBorder="1" applyAlignment="1">
      <alignment horizontal="center" vertical="center" textRotation="255"/>
    </xf>
    <xf numFmtId="0" fontId="4" fillId="0" borderId="17" xfId="1" applyFont="1" applyBorder="1" applyAlignment="1">
      <alignment horizontal="center" vertical="center" textRotation="255"/>
    </xf>
    <xf numFmtId="0" fontId="4" fillId="0" borderId="15" xfId="1" applyFont="1" applyBorder="1" applyAlignment="1">
      <alignment horizontal="center" vertical="center" textRotation="255"/>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201" fontId="4" fillId="0" borderId="18" xfId="1" applyNumberFormat="1" applyFont="1" applyBorder="1" applyAlignment="1">
      <alignment horizontal="center"/>
    </xf>
    <xf numFmtId="201" fontId="4" fillId="0" borderId="15" xfId="1" applyNumberFormat="1" applyFont="1" applyBorder="1" applyAlignment="1">
      <alignment horizontal="center"/>
    </xf>
    <xf numFmtId="0" fontId="4" fillId="0" borderId="19" xfId="1" applyFont="1" applyBorder="1" applyAlignment="1">
      <alignment horizontal="left" vertical="center" justifyLastLine="1"/>
    </xf>
    <xf numFmtId="0" fontId="4" fillId="0" borderId="18" xfId="1" applyFont="1" applyBorder="1" applyAlignment="1">
      <alignment horizontal="center"/>
    </xf>
    <xf numFmtId="0" fontId="4" fillId="0" borderId="15" xfId="1" applyFont="1" applyBorder="1" applyAlignment="1">
      <alignment horizontal="center"/>
    </xf>
    <xf numFmtId="0" fontId="4" fillId="0" borderId="23" xfId="1" applyFont="1" applyBorder="1" applyAlignment="1">
      <alignment horizontal="center" vertical="center" textRotation="255"/>
    </xf>
    <xf numFmtId="0" fontId="4" fillId="0" borderId="24" xfId="1" applyFont="1" applyBorder="1" applyAlignment="1">
      <alignment horizontal="center" vertical="center" textRotation="255"/>
    </xf>
    <xf numFmtId="0" fontId="4" fillId="0" borderId="5" xfId="1" applyFont="1" applyBorder="1" applyAlignment="1">
      <alignment horizontal="center" vertical="center" textRotation="255"/>
    </xf>
    <xf numFmtId="201" fontId="4" fillId="0" borderId="43" xfId="1" applyNumberFormat="1" applyFont="1" applyBorder="1" applyAlignment="1">
      <alignment horizontal="center" vertical="center"/>
    </xf>
    <xf numFmtId="201" fontId="4" fillId="0" borderId="44" xfId="1" applyNumberFormat="1" applyFont="1" applyBorder="1" applyAlignment="1">
      <alignment horizontal="center" vertical="center"/>
    </xf>
    <xf numFmtId="201" fontId="4" fillId="0" borderId="45" xfId="1" applyNumberFormat="1" applyFont="1" applyBorder="1" applyAlignment="1">
      <alignment horizontal="center" vertical="center"/>
    </xf>
    <xf numFmtId="201" fontId="4" fillId="0" borderId="46" xfId="1" applyNumberFormat="1" applyFont="1" applyBorder="1" applyAlignment="1">
      <alignment horizontal="center" vertical="center"/>
    </xf>
    <xf numFmtId="201" fontId="4" fillId="0" borderId="47" xfId="1" applyNumberFormat="1" applyFont="1" applyBorder="1" applyAlignment="1">
      <alignment horizontal="center" vertical="center"/>
    </xf>
    <xf numFmtId="201" fontId="4" fillId="0" borderId="48" xfId="1" applyNumberFormat="1" applyFont="1" applyBorder="1" applyAlignment="1">
      <alignment horizontal="center" vertical="center"/>
    </xf>
    <xf numFmtId="0" fontId="4" fillId="0" borderId="23" xfId="1" applyFont="1" applyBorder="1" applyAlignment="1">
      <alignment horizontal="center" vertical="top" textRotation="255" shrinkToFit="1"/>
    </xf>
    <xf numFmtId="0" fontId="4" fillId="0" borderId="42" xfId="1" applyFont="1" applyBorder="1" applyAlignment="1">
      <alignment horizontal="center" vertical="top" textRotation="255" shrinkToFit="1"/>
    </xf>
    <xf numFmtId="0" fontId="4" fillId="0" borderId="24" xfId="1" applyFont="1" applyBorder="1" applyAlignment="1">
      <alignment horizontal="center" vertical="top" textRotation="255" shrinkToFit="1"/>
    </xf>
    <xf numFmtId="0" fontId="46" fillId="0" borderId="19" xfId="1" applyFont="1" applyBorder="1" applyAlignment="1">
      <alignment horizontal="center" vertical="center" justifyLastLine="1"/>
    </xf>
    <xf numFmtId="189" fontId="22" fillId="0" borderId="19" xfId="1" applyNumberFormat="1" applyFont="1" applyBorder="1" applyAlignment="1">
      <alignment horizontal="center" vertical="center" justifyLastLine="1"/>
    </xf>
    <xf numFmtId="0" fontId="14" fillId="0" borderId="20" xfId="1" applyFont="1" applyBorder="1" applyAlignment="1">
      <alignment horizontal="center" vertical="center" justifyLastLine="1"/>
    </xf>
    <xf numFmtId="0" fontId="14" fillId="0" borderId="19" xfId="1" applyFont="1" applyBorder="1" applyAlignment="1">
      <alignment horizontal="center" vertical="center" justifyLastLine="1"/>
    </xf>
    <xf numFmtId="0" fontId="14" fillId="0" borderId="18" xfId="1" applyFont="1" applyBorder="1" applyAlignment="1">
      <alignment horizontal="center" vertical="center" justifyLastLine="1"/>
    </xf>
    <xf numFmtId="0" fontId="14" fillId="0" borderId="17" xfId="1" applyFont="1" applyBorder="1" applyAlignment="1">
      <alignment horizontal="center" vertical="center" justifyLastLine="1"/>
    </xf>
    <xf numFmtId="0" fontId="14" fillId="0" borderId="16" xfId="1" applyFont="1" applyBorder="1" applyAlignment="1">
      <alignment horizontal="center" vertical="center" justifyLastLine="1"/>
    </xf>
    <xf numFmtId="0" fontId="14" fillId="0" borderId="15" xfId="1" applyFont="1" applyBorder="1" applyAlignment="1">
      <alignment horizontal="center" vertical="center" justifyLastLine="1"/>
    </xf>
    <xf numFmtId="0" fontId="20" fillId="0" borderId="0" xfId="1" applyFont="1" applyAlignment="1">
      <alignment horizontal="left" vertical="center"/>
    </xf>
    <xf numFmtId="200" fontId="43" fillId="0" borderId="0" xfId="0" applyNumberFormat="1" applyFont="1" applyAlignment="1">
      <alignment horizontal="center" vertical="center" wrapText="1"/>
    </xf>
    <xf numFmtId="184" fontId="42" fillId="0" borderId="0" xfId="0" applyNumberFormat="1" applyFont="1" applyAlignment="1">
      <alignment horizontal="left" vertical="center" wrapText="1"/>
    </xf>
    <xf numFmtId="0" fontId="16" fillId="0" borderId="50" xfId="1" applyFont="1" applyBorder="1" applyAlignment="1">
      <alignment horizontal="center" vertical="center"/>
    </xf>
    <xf numFmtId="0" fontId="14" fillId="0" borderId="52" xfId="1" applyFont="1" applyBorder="1" applyAlignment="1">
      <alignment horizontal="center" vertical="center"/>
    </xf>
    <xf numFmtId="0" fontId="14" fillId="0" borderId="53" xfId="1" applyFont="1" applyBorder="1" applyAlignment="1">
      <alignment horizontal="center" vertical="center"/>
    </xf>
    <xf numFmtId="0" fontId="14" fillId="0" borderId="34" xfId="1" applyFont="1" applyBorder="1" applyAlignment="1">
      <alignment horizontal="center" vertical="center" justifyLastLine="1"/>
    </xf>
    <xf numFmtId="0" fontId="14" fillId="0" borderId="54" xfId="1" applyFont="1" applyBorder="1" applyAlignment="1">
      <alignment horizontal="center" vertical="center" justifyLastLine="1"/>
    </xf>
    <xf numFmtId="0" fontId="14" fillId="0" borderId="55" xfId="1" applyFont="1" applyBorder="1" applyAlignment="1">
      <alignment horizontal="center" vertical="center" justifyLastLine="1"/>
    </xf>
    <xf numFmtId="0" fontId="14" fillId="0" borderId="25" xfId="1" applyFont="1" applyBorder="1" applyAlignment="1">
      <alignment horizontal="center" vertical="center" justifyLastLine="1"/>
    </xf>
    <xf numFmtId="0" fontId="14" fillId="0" borderId="41" xfId="1" applyFont="1" applyBorder="1" applyAlignment="1">
      <alignment horizontal="center" vertical="center" justifyLastLine="1"/>
    </xf>
    <xf numFmtId="0" fontId="16" fillId="0" borderId="30" xfId="1" applyFont="1" applyBorder="1" applyAlignment="1">
      <alignment horizontal="center" vertical="center"/>
    </xf>
    <xf numFmtId="0" fontId="16" fillId="0" borderId="37" xfId="1" applyFont="1" applyBorder="1" applyAlignment="1">
      <alignment horizontal="center" vertical="center"/>
    </xf>
    <xf numFmtId="0" fontId="21" fillId="0" borderId="11" xfId="1" applyFont="1" applyBorder="1" applyAlignment="1">
      <alignment horizontal="center"/>
    </xf>
    <xf numFmtId="0" fontId="21" fillId="0" borderId="4" xfId="1" applyFont="1" applyBorder="1" applyAlignment="1">
      <alignment horizontal="center"/>
    </xf>
    <xf numFmtId="193" fontId="31" fillId="0" borderId="0" xfId="0" applyNumberFormat="1" applyFont="1" applyAlignment="1">
      <alignment horizontal="left" vertical="center" wrapText="1"/>
    </xf>
    <xf numFmtId="194" fontId="31" fillId="0" borderId="0" xfId="0" applyNumberFormat="1" applyFont="1" applyAlignment="1">
      <alignment horizontal="left" vertical="center" wrapText="1"/>
    </xf>
    <xf numFmtId="0" fontId="7" fillId="0" borderId="0" xfId="0" applyFont="1" applyAlignment="1">
      <alignment horizontal="center" vertical="center"/>
    </xf>
  </cellXfs>
  <cellStyles count="2">
    <cellStyle name="標準" xfId="0" builtinId="0"/>
    <cellStyle name="標準 2" xfId="1"/>
  </cellStyles>
  <dxfs count="3">
    <dxf>
      <numFmt numFmtId="203" formatCode="[$-411]ggg&quot;元&quot;&quot;年&quot;m&quot;月&quot;d&quot;日&quot;;@"/>
    </dxf>
    <dxf>
      <numFmt numFmtId="204" formatCode="[$-411]ggg\ &quot;元 年 &quot;m&quot; 月 &quot;d&quot; 日 &quot;\(aaa\);@"/>
    </dxf>
    <dxf>
      <numFmt numFmtId="205" formatCode="&quot;令&quot;&quot;和&quot;&quot;元&quot;&quot;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297180</xdr:colOff>
          <xdr:row>66</xdr:row>
          <xdr:rowOff>15240</xdr:rowOff>
        </xdr:from>
        <xdr:to>
          <xdr:col>18</xdr:col>
          <xdr:colOff>114300</xdr:colOff>
          <xdr:row>72</xdr:row>
          <xdr:rowOff>38928</xdr:rowOff>
        </xdr:to>
        <xdr:pic>
          <xdr:nvPicPr>
            <xdr:cNvPr id="157499" name="Picture 502">
              <a:extLst>
                <a:ext uri="{FF2B5EF4-FFF2-40B4-BE49-F238E27FC236}">
                  <a16:creationId xmlns:a16="http://schemas.microsoft.com/office/drawing/2014/main" id="{8C8BC6C0-8C9E-CC7E-1ADD-06ECEDB22704}"/>
                </a:ext>
              </a:extLst>
            </xdr:cNvPr>
            <xdr:cNvPicPr>
              <a:picLocks noChangeAspect="1" noChangeArrowheads="1"/>
              <a:extLst>
                <a:ext uri="{84589F7E-364E-4C9E-8A38-B11213B215E9}">
                  <a14:cameraTool cellRange="出走!$A$1:$J$5" spid="_x0000_s197785"/>
                </a:ext>
              </a:extLst>
            </xdr:cNvPicPr>
          </xdr:nvPicPr>
          <xdr:blipFill>
            <a:blip xmlns:r="http://schemas.openxmlformats.org/officeDocument/2006/relationships" r:embed="rId1"/>
            <a:srcRect/>
            <a:stretch>
              <a:fillRect/>
            </a:stretch>
          </xdr:blipFill>
          <xdr:spPr bwMode="auto">
            <a:xfrm>
              <a:off x="906780" y="10873740"/>
              <a:ext cx="4693920" cy="95250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254884</xdr:colOff>
          <xdr:row>52</xdr:row>
          <xdr:rowOff>150634</xdr:rowOff>
        </xdr:from>
        <xdr:to>
          <xdr:col>20</xdr:col>
          <xdr:colOff>144394</xdr:colOff>
          <xdr:row>57</xdr:row>
          <xdr:rowOff>138045</xdr:rowOff>
        </xdr:to>
        <xdr:pic>
          <xdr:nvPicPr>
            <xdr:cNvPr id="157500" name="Picture 503">
              <a:extLst>
                <a:ext uri="{FF2B5EF4-FFF2-40B4-BE49-F238E27FC236}">
                  <a16:creationId xmlns:a16="http://schemas.microsoft.com/office/drawing/2014/main" id="{1005420F-8053-1847-FEE6-E804507FF869}"/>
                </a:ext>
              </a:extLst>
            </xdr:cNvPr>
            <xdr:cNvPicPr>
              <a:picLocks noChangeAspect="1" noChangeArrowheads="1"/>
              <a:extLst>
                <a:ext uri="{84589F7E-364E-4C9E-8A38-B11213B215E9}">
                  <a14:cameraTool cellRange="得点例!$A$1:$L$5" spid="_x0000_s197786"/>
                </a:ext>
              </a:extLst>
            </xdr:cNvPicPr>
          </xdr:nvPicPr>
          <xdr:blipFill>
            <a:blip xmlns:r="http://schemas.openxmlformats.org/officeDocument/2006/relationships" r:embed="rId2"/>
            <a:srcRect/>
            <a:stretch>
              <a:fillRect/>
            </a:stretch>
          </xdr:blipFill>
          <xdr:spPr bwMode="auto">
            <a:xfrm>
              <a:off x="818101" y="8505025"/>
              <a:ext cx="4958467" cy="760454"/>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290222</xdr:colOff>
          <xdr:row>18</xdr:row>
          <xdr:rowOff>2982</xdr:rowOff>
        </xdr:from>
        <xdr:to>
          <xdr:col>21</xdr:col>
          <xdr:colOff>31142</xdr:colOff>
          <xdr:row>36</xdr:row>
          <xdr:rowOff>82384</xdr:rowOff>
        </xdr:to>
        <xdr:pic>
          <xdr:nvPicPr>
            <xdr:cNvPr id="4" name="図 3">
              <a:extLst>
                <a:ext uri="{FF2B5EF4-FFF2-40B4-BE49-F238E27FC236}">
                  <a16:creationId xmlns:a16="http://schemas.microsoft.com/office/drawing/2014/main" id="{918E3D3A-471F-B7BF-A0E3-317A92B07387}"/>
                </a:ext>
              </a:extLst>
            </xdr:cNvPr>
            <xdr:cNvPicPr>
              <a:picLocks noChangeAspect="1" noChangeArrowheads="1"/>
              <a:extLst>
                <a:ext uri="{84589F7E-364E-4C9E-8A38-B11213B215E9}">
                  <a14:cameraTool cellRange="Sheet2!$A$19:$C$39" spid="_x0000_s197787"/>
                </a:ext>
              </a:extLst>
            </xdr:cNvPicPr>
          </xdr:nvPicPr>
          <xdr:blipFill>
            <a:blip xmlns:r="http://schemas.openxmlformats.org/officeDocument/2006/relationships" r:embed="rId3"/>
            <a:srcRect/>
            <a:stretch>
              <a:fillRect/>
            </a:stretch>
          </xdr:blipFill>
          <xdr:spPr bwMode="auto">
            <a:xfrm>
              <a:off x="3643022" y="1758895"/>
              <a:ext cx="2788920" cy="2896594"/>
            </a:xfrm>
            <a:prstGeom prst="rect">
              <a:avLst/>
            </a:prstGeom>
            <a:solidFill>
              <a:srgbClr val="FFFFFF" mc:Ignorable="a14" a14:legacySpreadsheetColorIndex="9"/>
            </a:solidFill>
            <a:ln w="9525">
              <a:noFill/>
              <a:miter lim="800000"/>
              <a:headEnd/>
              <a:tailEnd/>
            </a:ln>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Y131"/>
  <sheetViews>
    <sheetView view="pageBreakPreview" topLeftCell="A50" zoomScaleNormal="100" zoomScaleSheetLayoutView="100" workbookViewId="0">
      <selection activeCell="D60" sqref="D60:V61"/>
    </sheetView>
  </sheetViews>
  <sheetFormatPr defaultColWidth="9.140625" defaultRowHeight="12" x14ac:dyDescent="0.15"/>
  <cols>
    <col min="1" max="1" width="4.42578125" style="90" customWidth="1"/>
    <col min="2" max="21" width="4.42578125" style="73" customWidth="1"/>
    <col min="22" max="23" width="4.85546875" style="73" customWidth="1"/>
    <col min="35" max="35" width="4.5703125" style="73" customWidth="1"/>
    <col min="36" max="38" width="6.5703125" style="73" hidden="1" customWidth="1"/>
    <col min="39" max="42" width="14" style="141" hidden="1" customWidth="1"/>
    <col min="43" max="51" width="8.85546875" style="73" hidden="1" customWidth="1"/>
    <col min="52" max="16384" width="9.140625" style="73"/>
  </cols>
  <sheetData>
    <row r="1" spans="1:51" hidden="1" x14ac:dyDescent="0.15">
      <c r="A1" s="69" t="s">
        <v>95</v>
      </c>
      <c r="B1" s="70"/>
      <c r="C1" s="128" t="s">
        <v>196</v>
      </c>
      <c r="D1" s="246">
        <v>8</v>
      </c>
      <c r="E1" s="246"/>
      <c r="F1" s="71" t="s">
        <v>27</v>
      </c>
      <c r="G1" s="247">
        <f>+D1-M2+N2</f>
        <v>78</v>
      </c>
      <c r="H1" s="247"/>
      <c r="I1" s="253" t="s">
        <v>197</v>
      </c>
      <c r="J1" s="254"/>
      <c r="K1" s="254"/>
      <c r="L1" s="254"/>
      <c r="M1" s="254"/>
      <c r="N1" s="254"/>
      <c r="O1" s="254"/>
      <c r="P1" s="254"/>
      <c r="Q1" s="71"/>
      <c r="R1" s="71"/>
      <c r="S1" s="71"/>
      <c r="T1" s="71"/>
      <c r="U1" s="71"/>
      <c r="V1" s="72"/>
      <c r="W1" s="77"/>
    </row>
    <row r="2" spans="1:51" hidden="1" x14ac:dyDescent="0.15">
      <c r="A2" s="74"/>
      <c r="B2" s="75"/>
      <c r="C2" s="129" t="s">
        <v>198</v>
      </c>
      <c r="D2" s="76"/>
      <c r="E2" s="76"/>
      <c r="F2" s="76"/>
      <c r="G2" s="76"/>
      <c r="H2" s="76"/>
      <c r="I2" s="76"/>
      <c r="J2" s="248">
        <f>+IF(MOD(D1,2)=0,1,2)</f>
        <v>1</v>
      </c>
      <c r="K2" s="248"/>
      <c r="L2" s="77"/>
      <c r="M2" s="78">
        <v>3</v>
      </c>
      <c r="N2" s="78">
        <v>73</v>
      </c>
      <c r="O2" s="79"/>
      <c r="P2" s="79"/>
      <c r="Q2" s="79"/>
      <c r="R2" s="79"/>
      <c r="S2" s="79"/>
      <c r="T2" s="79"/>
      <c r="U2" s="79"/>
      <c r="V2" s="80"/>
      <c r="W2" s="77"/>
    </row>
    <row r="3" spans="1:51" hidden="1" x14ac:dyDescent="0.15">
      <c r="A3" s="81"/>
      <c r="B3" s="75"/>
      <c r="C3" s="249" t="s">
        <v>66</v>
      </c>
      <c r="D3" s="231"/>
      <c r="E3" s="231"/>
      <c r="F3" s="250">
        <v>45749</v>
      </c>
      <c r="G3" s="250"/>
      <c r="H3" s="250"/>
      <c r="I3" s="250"/>
      <c r="J3" s="77"/>
      <c r="K3" s="77"/>
      <c r="L3" s="77"/>
      <c r="M3" s="77"/>
      <c r="N3" s="77"/>
      <c r="O3" s="77"/>
      <c r="P3" s="77"/>
      <c r="Q3" s="77"/>
      <c r="R3" s="77"/>
      <c r="S3" s="77"/>
      <c r="T3" s="77"/>
      <c r="U3" s="77"/>
      <c r="V3" s="80"/>
      <c r="W3" s="77"/>
    </row>
    <row r="4" spans="1:51" hidden="1" x14ac:dyDescent="0.15">
      <c r="A4" s="81"/>
      <c r="B4" s="75"/>
      <c r="C4" s="82"/>
      <c r="D4" s="77"/>
      <c r="E4" s="77"/>
      <c r="F4" s="231" t="s">
        <v>51</v>
      </c>
      <c r="G4" s="231"/>
      <c r="H4" s="231"/>
      <c r="I4" s="231" t="s">
        <v>52</v>
      </c>
      <c r="J4" s="231"/>
      <c r="K4" s="231"/>
      <c r="L4" s="231" t="s">
        <v>53</v>
      </c>
      <c r="M4" s="231"/>
      <c r="N4" s="231"/>
      <c r="O4" s="231" t="s">
        <v>91</v>
      </c>
      <c r="P4" s="231"/>
      <c r="Q4" s="231"/>
      <c r="R4" s="231"/>
      <c r="S4" s="231" t="s">
        <v>92</v>
      </c>
      <c r="T4" s="231"/>
      <c r="U4" s="231"/>
      <c r="V4" s="232"/>
      <c r="W4" s="79"/>
    </row>
    <row r="5" spans="1:51" hidden="1" x14ac:dyDescent="0.15">
      <c r="A5" s="81"/>
      <c r="B5" s="75"/>
      <c r="C5" s="82" t="s">
        <v>48</v>
      </c>
      <c r="D5" s="77"/>
      <c r="E5" s="77"/>
      <c r="F5" s="237">
        <v>46040</v>
      </c>
      <c r="G5" s="237"/>
      <c r="H5" s="237"/>
      <c r="I5" s="237">
        <v>46039</v>
      </c>
      <c r="J5" s="237"/>
      <c r="K5" s="237"/>
      <c r="L5" s="231"/>
      <c r="M5" s="231"/>
      <c r="N5" s="231"/>
      <c r="O5" s="233" t="s">
        <v>248</v>
      </c>
      <c r="P5" s="234"/>
      <c r="Q5" s="234"/>
      <c r="R5" s="234"/>
      <c r="S5" s="234" t="s">
        <v>77</v>
      </c>
      <c r="T5" s="234"/>
      <c r="U5" s="234"/>
      <c r="V5" s="235"/>
      <c r="W5" s="202"/>
    </row>
    <row r="6" spans="1:51" hidden="1" x14ac:dyDescent="0.15">
      <c r="A6" s="81"/>
      <c r="B6" s="75"/>
      <c r="C6" s="82" t="s">
        <v>50</v>
      </c>
      <c r="D6" s="77"/>
      <c r="E6" s="77"/>
      <c r="F6" s="237">
        <v>46047</v>
      </c>
      <c r="G6" s="237"/>
      <c r="H6" s="237"/>
      <c r="I6" s="237">
        <v>46043</v>
      </c>
      <c r="J6" s="237"/>
      <c r="K6" s="237"/>
      <c r="L6" s="231"/>
      <c r="M6" s="231"/>
      <c r="N6" s="231"/>
      <c r="O6" s="234" t="s">
        <v>93</v>
      </c>
      <c r="P6" s="234"/>
      <c r="Q6" s="234"/>
      <c r="R6" s="234"/>
      <c r="S6" s="233" t="s">
        <v>284</v>
      </c>
      <c r="T6" s="234"/>
      <c r="U6" s="234"/>
      <c r="V6" s="235"/>
      <c r="W6" s="202"/>
    </row>
    <row r="7" spans="1:51" hidden="1" x14ac:dyDescent="0.15">
      <c r="A7" s="81"/>
      <c r="B7" s="75"/>
      <c r="C7" s="82" t="s">
        <v>67</v>
      </c>
      <c r="D7" s="77"/>
      <c r="E7" s="77"/>
      <c r="F7" s="251">
        <v>45639</v>
      </c>
      <c r="G7" s="251"/>
      <c r="H7" s="251"/>
      <c r="I7" s="252"/>
      <c r="J7" s="252"/>
      <c r="K7" s="252"/>
      <c r="L7" s="77"/>
      <c r="M7" s="77"/>
      <c r="N7" s="77"/>
      <c r="O7" s="83"/>
      <c r="P7" s="83"/>
      <c r="Q7" s="83"/>
      <c r="R7" s="83"/>
      <c r="S7" s="83"/>
      <c r="T7" s="83"/>
      <c r="U7" s="83"/>
      <c r="V7" s="80"/>
      <c r="W7" s="77"/>
    </row>
    <row r="8" spans="1:51" hidden="1" x14ac:dyDescent="0.15">
      <c r="A8" s="81"/>
      <c r="B8" s="75"/>
      <c r="C8" s="82"/>
      <c r="D8" s="77"/>
      <c r="E8" s="77"/>
      <c r="F8" s="77"/>
      <c r="G8" s="77"/>
      <c r="H8" s="77"/>
      <c r="I8" s="77"/>
      <c r="J8" s="77"/>
      <c r="K8" s="77"/>
      <c r="L8" s="77"/>
      <c r="M8" s="77"/>
      <c r="N8" s="77"/>
      <c r="O8" s="77"/>
      <c r="P8" s="77"/>
      <c r="Q8" s="77"/>
      <c r="R8" s="77"/>
      <c r="S8" s="77"/>
      <c r="T8" s="77"/>
      <c r="U8" s="77"/>
      <c r="V8" s="80"/>
      <c r="W8" s="77"/>
    </row>
    <row r="9" spans="1:51" ht="12.75" hidden="1" thickBot="1" x14ac:dyDescent="0.2">
      <c r="A9" s="84"/>
      <c r="B9" s="85"/>
      <c r="C9" s="86" t="s">
        <v>68</v>
      </c>
      <c r="D9" s="87"/>
      <c r="E9" s="87"/>
      <c r="F9" s="236">
        <v>46001</v>
      </c>
      <c r="G9" s="236"/>
      <c r="H9" s="236"/>
      <c r="I9" s="88"/>
      <c r="J9" s="87"/>
      <c r="K9" s="87"/>
      <c r="L9" s="87"/>
      <c r="M9" s="87"/>
      <c r="N9" s="87"/>
      <c r="O9" s="87"/>
      <c r="P9" s="87"/>
      <c r="Q9" s="87"/>
      <c r="R9" s="87"/>
      <c r="S9" s="87"/>
      <c r="T9" s="87"/>
      <c r="U9" s="87"/>
      <c r="V9" s="89"/>
      <c r="W9" s="77"/>
    </row>
    <row r="10" spans="1:51" ht="12.75" hidden="1" thickBot="1" x14ac:dyDescent="0.2"/>
    <row r="11" spans="1:51" ht="24.75" thickBot="1" x14ac:dyDescent="0.2">
      <c r="A11" s="240">
        <f>+G1</f>
        <v>78</v>
      </c>
      <c r="B11" s="240"/>
      <c r="C11" s="240"/>
      <c r="D11" s="240"/>
      <c r="E11" s="240"/>
      <c r="F11" s="240"/>
      <c r="G11" s="240"/>
      <c r="H11" s="240"/>
      <c r="I11" s="240"/>
      <c r="J11" s="240"/>
      <c r="K11" s="240"/>
      <c r="L11" s="240"/>
      <c r="M11" s="240"/>
      <c r="N11" s="240"/>
      <c r="O11" s="240"/>
      <c r="P11" s="240"/>
      <c r="Q11" s="240"/>
      <c r="R11" s="240"/>
      <c r="S11" s="240"/>
      <c r="T11" s="240"/>
      <c r="U11" s="240"/>
      <c r="V11" s="240"/>
      <c r="W11" s="200"/>
      <c r="AQ11" s="92" t="s">
        <v>7</v>
      </c>
      <c r="AR11" s="93">
        <v>1</v>
      </c>
      <c r="AS11" s="93">
        <v>2</v>
      </c>
      <c r="AT11" s="93">
        <v>3</v>
      </c>
      <c r="AU11" s="93">
        <v>4</v>
      </c>
      <c r="AV11" s="93">
        <v>5</v>
      </c>
      <c r="AW11" s="93">
        <v>6</v>
      </c>
      <c r="AX11" s="93">
        <v>7</v>
      </c>
      <c r="AY11" s="93">
        <v>8</v>
      </c>
    </row>
    <row r="12" spans="1:51" ht="24.75" thickBot="1" x14ac:dyDescent="0.2">
      <c r="A12" s="241" t="s">
        <v>0</v>
      </c>
      <c r="B12" s="241"/>
      <c r="C12" s="241"/>
      <c r="D12" s="241"/>
      <c r="E12" s="241"/>
      <c r="F12" s="241"/>
      <c r="G12" s="241"/>
      <c r="H12" s="241"/>
      <c r="I12" s="241"/>
      <c r="J12" s="241"/>
      <c r="K12" s="241"/>
      <c r="L12" s="241"/>
      <c r="M12" s="241"/>
      <c r="N12" s="241"/>
      <c r="O12" s="241"/>
      <c r="P12" s="241"/>
      <c r="Q12" s="241"/>
      <c r="R12" s="241"/>
      <c r="S12" s="241"/>
      <c r="T12" s="241"/>
      <c r="U12" s="241"/>
      <c r="V12" s="241"/>
      <c r="W12" s="201"/>
      <c r="AQ12" s="95" t="s">
        <v>8</v>
      </c>
      <c r="AR12" s="96" t="s">
        <v>9</v>
      </c>
      <c r="AS12" s="96" t="s">
        <v>10</v>
      </c>
      <c r="AT12" s="96" t="s">
        <v>9</v>
      </c>
      <c r="AU12" s="96" t="s">
        <v>11</v>
      </c>
      <c r="AV12" s="96" t="s">
        <v>9</v>
      </c>
      <c r="AW12" s="96" t="s">
        <v>9</v>
      </c>
      <c r="AX12" s="96" t="s">
        <v>12</v>
      </c>
      <c r="AY12" s="96" t="s">
        <v>10</v>
      </c>
    </row>
    <row r="13" spans="1:51" ht="12.75" thickBot="1" x14ac:dyDescent="0.2">
      <c r="AQ13" s="95" t="s">
        <v>13</v>
      </c>
      <c r="AR13" s="96">
        <v>8</v>
      </c>
      <c r="AS13" s="96">
        <v>6</v>
      </c>
      <c r="AT13" s="96">
        <v>5</v>
      </c>
      <c r="AU13" s="96">
        <v>4</v>
      </c>
      <c r="AV13" s="96" t="s">
        <v>14</v>
      </c>
      <c r="AW13" s="96" t="s">
        <v>14</v>
      </c>
      <c r="AX13" s="96">
        <v>3</v>
      </c>
      <c r="AY13" s="96">
        <v>2</v>
      </c>
    </row>
    <row r="14" spans="1:51" x14ac:dyDescent="0.15">
      <c r="A14" s="224" t="s">
        <v>38</v>
      </c>
      <c r="B14" s="224"/>
      <c r="C14" s="224"/>
      <c r="D14" s="225" t="s">
        <v>1</v>
      </c>
      <c r="E14" s="225"/>
      <c r="F14" s="225"/>
      <c r="G14" s="225"/>
      <c r="H14" s="225"/>
      <c r="I14" s="225"/>
      <c r="J14" s="225"/>
      <c r="K14" s="225"/>
      <c r="L14" s="225"/>
      <c r="M14" s="225"/>
      <c r="N14" s="225"/>
      <c r="O14" s="225"/>
      <c r="P14" s="225"/>
      <c r="Q14" s="225"/>
      <c r="R14" s="225"/>
      <c r="S14" s="225"/>
      <c r="T14" s="225"/>
      <c r="U14" s="225"/>
    </row>
    <row r="15" spans="1:51" x14ac:dyDescent="0.15">
      <c r="A15" s="98"/>
      <c r="B15" s="99"/>
      <c r="C15" s="99"/>
      <c r="D15" s="99"/>
      <c r="E15" s="99"/>
      <c r="F15" s="99"/>
      <c r="G15" s="99"/>
      <c r="H15" s="99"/>
      <c r="I15" s="99"/>
      <c r="J15" s="99"/>
      <c r="K15" s="99"/>
      <c r="L15" s="99"/>
      <c r="M15" s="99"/>
      <c r="N15" s="99"/>
      <c r="O15" s="99"/>
      <c r="P15" s="99"/>
      <c r="Q15" s="99"/>
      <c r="R15" s="99"/>
      <c r="S15" s="99"/>
      <c r="T15" s="99"/>
      <c r="U15" s="99"/>
      <c r="V15" s="99"/>
      <c r="W15" s="99"/>
    </row>
    <row r="16" spans="1:51" x14ac:dyDescent="0.15">
      <c r="A16" s="222" t="s">
        <v>99</v>
      </c>
      <c r="B16" s="222"/>
      <c r="C16" s="222"/>
      <c r="D16" s="255" t="s">
        <v>2</v>
      </c>
      <c r="E16" s="255"/>
      <c r="F16" s="255"/>
      <c r="G16" s="255"/>
      <c r="H16" s="255"/>
      <c r="I16" s="239">
        <f>+F5</f>
        <v>46040</v>
      </c>
      <c r="J16" s="239"/>
      <c r="K16" s="239"/>
      <c r="L16" s="239"/>
      <c r="M16" s="239"/>
      <c r="N16" s="239"/>
      <c r="O16" s="238" t="s">
        <v>49</v>
      </c>
      <c r="P16" s="238"/>
      <c r="Q16" s="238"/>
      <c r="R16" s="238"/>
    </row>
    <row r="17" spans="1:42" x14ac:dyDescent="0.15">
      <c r="A17" s="97"/>
      <c r="B17" s="97"/>
      <c r="C17" s="97"/>
      <c r="D17" s="255" t="s">
        <v>61</v>
      </c>
      <c r="E17" s="255"/>
      <c r="F17" s="255"/>
      <c r="G17" s="255"/>
      <c r="H17" s="255"/>
      <c r="I17" s="239">
        <f>+F6</f>
        <v>46047</v>
      </c>
      <c r="J17" s="239"/>
      <c r="K17" s="239"/>
      <c r="L17" s="239"/>
      <c r="M17" s="239"/>
      <c r="N17" s="239"/>
      <c r="O17" s="238" t="s">
        <v>49</v>
      </c>
      <c r="P17" s="238"/>
      <c r="Q17" s="238"/>
      <c r="R17" s="238"/>
    </row>
    <row r="19" spans="1:42" x14ac:dyDescent="0.15">
      <c r="A19" s="222" t="s">
        <v>3</v>
      </c>
      <c r="B19" s="222"/>
      <c r="C19" s="222"/>
      <c r="D19" s="222" t="s">
        <v>59</v>
      </c>
      <c r="E19" s="222"/>
      <c r="F19" s="222" t="s">
        <v>21</v>
      </c>
      <c r="G19" s="222"/>
      <c r="H19" s="227">
        <v>15</v>
      </c>
      <c r="I19" s="227"/>
      <c r="J19" s="228">
        <f>+H19+9</f>
        <v>24</v>
      </c>
      <c r="K19" s="228"/>
      <c r="U19" s="103"/>
      <c r="V19" s="103"/>
      <c r="W19" s="103"/>
      <c r="AM19" s="73"/>
      <c r="AN19" s="73"/>
      <c r="AO19" s="73"/>
      <c r="AP19" s="73"/>
    </row>
    <row r="20" spans="1:42" x14ac:dyDescent="0.15">
      <c r="A20" s="98"/>
      <c r="B20" s="98"/>
      <c r="C20" s="98"/>
      <c r="D20" s="98"/>
      <c r="E20" s="98"/>
      <c r="F20" s="222"/>
      <c r="G20" s="222"/>
      <c r="H20" s="227"/>
      <c r="I20" s="227"/>
      <c r="J20" s="228"/>
      <c r="K20" s="228"/>
      <c r="U20" s="103"/>
      <c r="V20" s="103"/>
      <c r="W20" s="103"/>
      <c r="AM20" s="73"/>
      <c r="AN20" s="73"/>
      <c r="AO20" s="73"/>
      <c r="AP20" s="73"/>
    </row>
    <row r="21" spans="1:42" x14ac:dyDescent="0.15">
      <c r="A21" s="97"/>
      <c r="F21" s="222" t="s">
        <v>22</v>
      </c>
      <c r="G21" s="222"/>
      <c r="H21" s="227">
        <v>25</v>
      </c>
      <c r="I21" s="227"/>
      <c r="J21" s="228">
        <f>+H21+9</f>
        <v>34</v>
      </c>
      <c r="K21" s="228"/>
      <c r="U21" s="105"/>
      <c r="V21" s="105"/>
      <c r="W21" s="105"/>
      <c r="AM21" s="73"/>
      <c r="AN21" s="73"/>
      <c r="AO21" s="73"/>
      <c r="AP21" s="73"/>
    </row>
    <row r="22" spans="1:42" x14ac:dyDescent="0.15">
      <c r="A22" s="97"/>
      <c r="F22" s="222"/>
      <c r="G22" s="222"/>
      <c r="H22" s="227"/>
      <c r="I22" s="227"/>
      <c r="J22" s="228"/>
      <c r="K22" s="228"/>
      <c r="U22" s="105"/>
      <c r="V22" s="105"/>
      <c r="W22" s="105"/>
      <c r="AM22" s="73"/>
      <c r="AN22" s="73"/>
      <c r="AO22" s="73"/>
      <c r="AP22" s="73"/>
    </row>
    <row r="23" spans="1:42" x14ac:dyDescent="0.15">
      <c r="A23" s="97"/>
      <c r="F23" s="222" t="s">
        <v>23</v>
      </c>
      <c r="G23" s="222"/>
      <c r="H23" s="227">
        <v>35</v>
      </c>
      <c r="I23" s="227"/>
      <c r="J23" s="228">
        <f>+H23+9</f>
        <v>44</v>
      </c>
      <c r="K23" s="228"/>
      <c r="U23" s="105"/>
      <c r="V23" s="105"/>
      <c r="W23" s="105"/>
      <c r="AM23" s="73"/>
      <c r="AN23" s="73"/>
      <c r="AO23" s="73"/>
      <c r="AP23" s="73"/>
    </row>
    <row r="24" spans="1:42" x14ac:dyDescent="0.15">
      <c r="A24" s="97"/>
      <c r="F24" s="222"/>
      <c r="G24" s="222"/>
      <c r="H24" s="227"/>
      <c r="I24" s="227"/>
      <c r="J24" s="228"/>
      <c r="K24" s="228"/>
      <c r="U24" s="105"/>
      <c r="V24" s="105"/>
      <c r="W24" s="105"/>
      <c r="AM24" s="73"/>
      <c r="AN24" s="73"/>
      <c r="AO24" s="73"/>
      <c r="AP24" s="73"/>
    </row>
    <row r="25" spans="1:42" x14ac:dyDescent="0.15">
      <c r="A25" s="97"/>
      <c r="F25" s="222" t="s">
        <v>24</v>
      </c>
      <c r="G25" s="222"/>
      <c r="H25" s="227">
        <v>45</v>
      </c>
      <c r="I25" s="227"/>
      <c r="J25" s="228">
        <f>+H25+9</f>
        <v>54</v>
      </c>
      <c r="K25" s="228"/>
      <c r="U25" s="105"/>
      <c r="V25" s="105"/>
      <c r="W25" s="105"/>
      <c r="AM25" s="73"/>
      <c r="AN25" s="73"/>
      <c r="AO25" s="73"/>
      <c r="AP25" s="73"/>
    </row>
    <row r="26" spans="1:42" x14ac:dyDescent="0.15">
      <c r="A26" s="97"/>
      <c r="F26" s="222"/>
      <c r="G26" s="222"/>
      <c r="H26" s="227"/>
      <c r="I26" s="227"/>
      <c r="J26" s="228"/>
      <c r="K26" s="228"/>
      <c r="U26" s="105"/>
      <c r="V26" s="105"/>
      <c r="W26" s="105"/>
      <c r="AM26" s="73"/>
      <c r="AN26" s="73"/>
      <c r="AO26" s="73"/>
      <c r="AP26" s="73"/>
    </row>
    <row r="27" spans="1:42" x14ac:dyDescent="0.15">
      <c r="A27" s="97"/>
      <c r="F27" s="222" t="s">
        <v>25</v>
      </c>
      <c r="G27" s="222"/>
      <c r="H27" s="227">
        <v>55</v>
      </c>
      <c r="I27" s="227"/>
      <c r="J27" s="228">
        <f>+H27+9</f>
        <v>64</v>
      </c>
      <c r="K27" s="228"/>
      <c r="U27" s="105"/>
      <c r="V27" s="105"/>
      <c r="W27" s="105"/>
      <c r="AM27" s="73"/>
      <c r="AN27" s="73"/>
      <c r="AO27" s="73"/>
      <c r="AP27" s="73"/>
    </row>
    <row r="28" spans="1:42" x14ac:dyDescent="0.15">
      <c r="A28" s="97"/>
      <c r="F28" s="222"/>
      <c r="G28" s="222"/>
      <c r="H28" s="227"/>
      <c r="I28" s="227"/>
      <c r="J28" s="228"/>
      <c r="K28" s="228"/>
      <c r="U28" s="105"/>
      <c r="V28" s="105"/>
      <c r="W28" s="105"/>
      <c r="AM28" s="73"/>
      <c r="AN28" s="73"/>
      <c r="AO28" s="73"/>
      <c r="AP28" s="73"/>
    </row>
    <row r="29" spans="1:42" x14ac:dyDescent="0.15">
      <c r="A29" s="97"/>
      <c r="F29" s="222" t="s">
        <v>26</v>
      </c>
      <c r="G29" s="222"/>
      <c r="H29" s="226">
        <v>65</v>
      </c>
      <c r="I29" s="226"/>
      <c r="J29" s="226"/>
      <c r="K29" s="226"/>
      <c r="U29" s="97"/>
      <c r="V29" s="97"/>
      <c r="W29" s="97"/>
      <c r="AM29" s="73"/>
      <c r="AN29" s="73"/>
      <c r="AO29" s="73"/>
      <c r="AP29" s="73"/>
    </row>
    <row r="30" spans="1:42" x14ac:dyDescent="0.15">
      <c r="A30" s="97"/>
      <c r="F30" s="222"/>
      <c r="G30" s="222"/>
      <c r="H30" s="226"/>
      <c r="I30" s="226"/>
      <c r="J30" s="226"/>
      <c r="K30" s="226"/>
      <c r="U30" s="97"/>
      <c r="V30" s="97"/>
      <c r="W30" s="97"/>
      <c r="AM30" s="73"/>
      <c r="AN30" s="73"/>
      <c r="AO30" s="73"/>
      <c r="AP30" s="73"/>
    </row>
    <row r="31" spans="1:42" x14ac:dyDescent="0.15">
      <c r="A31" s="98"/>
      <c r="K31" s="99"/>
      <c r="U31" s="99"/>
      <c r="V31" s="99"/>
      <c r="W31" s="99"/>
      <c r="AM31" s="73"/>
      <c r="AN31" s="73"/>
      <c r="AO31" s="73"/>
      <c r="AP31" s="73"/>
    </row>
    <row r="32" spans="1:42" x14ac:dyDescent="0.15">
      <c r="A32" s="97"/>
      <c r="D32" s="222" t="s">
        <v>60</v>
      </c>
      <c r="E32" s="222"/>
      <c r="F32" s="222" t="s">
        <v>21</v>
      </c>
      <c r="G32" s="222"/>
      <c r="H32" s="227">
        <v>15</v>
      </c>
      <c r="I32" s="227"/>
      <c r="J32" s="228">
        <f>+H32+9</f>
        <v>24</v>
      </c>
      <c r="K32" s="228"/>
      <c r="U32" s="105"/>
      <c r="V32" s="105"/>
      <c r="W32" s="105"/>
      <c r="AM32" s="73"/>
      <c r="AN32" s="73"/>
      <c r="AO32" s="73"/>
      <c r="AP32" s="73"/>
    </row>
    <row r="33" spans="1:42" x14ac:dyDescent="0.15">
      <c r="A33" s="97"/>
      <c r="D33" s="98"/>
      <c r="E33" s="98"/>
      <c r="F33" s="222"/>
      <c r="G33" s="222"/>
      <c r="H33" s="227"/>
      <c r="I33" s="227"/>
      <c r="J33" s="228"/>
      <c r="K33" s="228"/>
      <c r="U33" s="105"/>
      <c r="V33" s="105"/>
      <c r="W33" s="105"/>
      <c r="AM33" s="73"/>
      <c r="AN33" s="73"/>
      <c r="AO33" s="73"/>
      <c r="AP33" s="73"/>
    </row>
    <row r="34" spans="1:42" x14ac:dyDescent="0.15">
      <c r="A34" s="97"/>
      <c r="F34" s="222" t="s">
        <v>22</v>
      </c>
      <c r="G34" s="222"/>
      <c r="H34" s="227">
        <v>25</v>
      </c>
      <c r="I34" s="227"/>
      <c r="J34" s="228">
        <f>+H34+9</f>
        <v>34</v>
      </c>
      <c r="K34" s="228"/>
      <c r="U34" s="105"/>
      <c r="V34" s="105"/>
      <c r="W34" s="105"/>
      <c r="AM34" s="73"/>
      <c r="AN34" s="73"/>
      <c r="AO34" s="73"/>
      <c r="AP34" s="73"/>
    </row>
    <row r="35" spans="1:42" x14ac:dyDescent="0.15">
      <c r="A35" s="97"/>
      <c r="F35" s="222"/>
      <c r="G35" s="222"/>
      <c r="H35" s="227"/>
      <c r="I35" s="227"/>
      <c r="J35" s="228"/>
      <c r="K35" s="228"/>
      <c r="U35" s="105"/>
      <c r="V35" s="105"/>
      <c r="W35" s="105"/>
      <c r="AM35" s="73"/>
      <c r="AN35" s="73"/>
      <c r="AO35" s="73"/>
      <c r="AP35" s="73"/>
    </row>
    <row r="36" spans="1:42" x14ac:dyDescent="0.15">
      <c r="A36" s="97"/>
      <c r="F36" s="222" t="s">
        <v>23</v>
      </c>
      <c r="G36" s="222"/>
      <c r="H36" s="227">
        <v>35</v>
      </c>
      <c r="I36" s="227"/>
      <c r="J36" s="228">
        <f>+H36+9</f>
        <v>44</v>
      </c>
      <c r="K36" s="228"/>
      <c r="U36" s="105"/>
      <c r="V36" s="105"/>
      <c r="W36" s="105"/>
      <c r="AM36" s="73"/>
      <c r="AN36" s="73"/>
      <c r="AO36" s="73"/>
      <c r="AP36" s="73"/>
    </row>
    <row r="37" spans="1:42" x14ac:dyDescent="0.15">
      <c r="A37" s="97"/>
      <c r="F37" s="222"/>
      <c r="G37" s="222"/>
      <c r="H37" s="227"/>
      <c r="I37" s="227"/>
      <c r="J37" s="228"/>
      <c r="K37" s="228"/>
      <c r="U37" s="105"/>
      <c r="V37" s="105"/>
      <c r="W37" s="105"/>
      <c r="AM37" s="73"/>
      <c r="AN37" s="73"/>
      <c r="AO37" s="73"/>
      <c r="AP37" s="73"/>
    </row>
    <row r="38" spans="1:42" x14ac:dyDescent="0.15">
      <c r="A38" s="97"/>
      <c r="F38" s="222" t="s">
        <v>24</v>
      </c>
      <c r="G38" s="222"/>
      <c r="H38" s="226">
        <v>45</v>
      </c>
      <c r="I38" s="226"/>
      <c r="J38" s="226"/>
      <c r="K38" s="226"/>
      <c r="U38" s="108"/>
      <c r="V38" s="108"/>
      <c r="W38" s="108"/>
      <c r="AM38" s="73"/>
      <c r="AN38" s="73"/>
      <c r="AO38" s="73"/>
      <c r="AP38" s="73"/>
    </row>
    <row r="39" spans="1:42" x14ac:dyDescent="0.15">
      <c r="A39" s="97"/>
      <c r="F39" s="222"/>
      <c r="G39" s="222"/>
      <c r="H39" s="226"/>
      <c r="I39" s="226"/>
      <c r="J39" s="226"/>
      <c r="K39" s="226"/>
      <c r="U39" s="108"/>
      <c r="V39" s="108"/>
      <c r="W39" s="108"/>
      <c r="AM39" s="73"/>
      <c r="AN39" s="73"/>
      <c r="AO39" s="73"/>
      <c r="AP39" s="73"/>
    </row>
    <row r="40" spans="1:42" x14ac:dyDescent="0.15">
      <c r="A40" s="98"/>
      <c r="K40" s="99"/>
      <c r="L40" s="99"/>
      <c r="M40" s="99"/>
      <c r="N40" s="99"/>
      <c r="O40" s="99"/>
      <c r="P40" s="99"/>
      <c r="Q40" s="99"/>
      <c r="R40" s="99"/>
      <c r="S40" s="99"/>
      <c r="T40" s="99"/>
      <c r="U40" s="99"/>
      <c r="V40" s="99"/>
      <c r="W40" s="99"/>
      <c r="AP40" s="142"/>
    </row>
    <row r="41" spans="1:42" x14ac:dyDescent="0.15">
      <c r="A41" s="222" t="s">
        <v>4</v>
      </c>
      <c r="B41" s="222"/>
      <c r="C41" s="222"/>
      <c r="D41" s="230">
        <f>+F3</f>
        <v>45749</v>
      </c>
      <c r="E41" s="230"/>
      <c r="F41" s="230"/>
      <c r="G41" s="230"/>
      <c r="H41" s="230"/>
      <c r="I41" s="230"/>
      <c r="J41" s="230"/>
      <c r="K41" s="230"/>
      <c r="L41" s="230"/>
      <c r="M41" s="230"/>
      <c r="N41" s="230"/>
      <c r="O41" s="230"/>
      <c r="P41" s="230"/>
      <c r="Q41" s="230"/>
      <c r="R41" s="230"/>
      <c r="S41" s="230"/>
      <c r="T41" s="230"/>
      <c r="U41" s="230"/>
    </row>
    <row r="42" spans="1:42" x14ac:dyDescent="0.15">
      <c r="A42" s="98"/>
      <c r="B42" s="99"/>
      <c r="C42" s="99"/>
      <c r="D42" s="99"/>
      <c r="E42" s="99"/>
      <c r="F42" s="99"/>
      <c r="G42" s="99"/>
      <c r="H42" s="99"/>
      <c r="I42" s="99"/>
      <c r="J42" s="99"/>
      <c r="K42" s="99"/>
      <c r="L42" s="99"/>
      <c r="M42" s="99"/>
      <c r="N42" s="99"/>
      <c r="O42" s="99"/>
      <c r="P42" s="99"/>
      <c r="Q42" s="99"/>
      <c r="R42" s="99"/>
      <c r="S42" s="99"/>
      <c r="T42" s="99"/>
      <c r="U42" s="99"/>
      <c r="V42" s="99"/>
      <c r="W42" s="99"/>
    </row>
    <row r="43" spans="1:42" x14ac:dyDescent="0.15">
      <c r="A43" s="224" t="s">
        <v>194</v>
      </c>
      <c r="B43" s="222"/>
      <c r="C43" s="222"/>
      <c r="D43" s="225" t="s">
        <v>195</v>
      </c>
      <c r="E43" s="223"/>
      <c r="F43" s="223"/>
      <c r="G43" s="223"/>
      <c r="H43" s="223"/>
      <c r="I43" s="223"/>
      <c r="J43" s="223"/>
      <c r="K43" s="223"/>
      <c r="L43" s="223"/>
      <c r="M43" s="223"/>
      <c r="N43" s="223"/>
      <c r="O43" s="223"/>
      <c r="P43" s="223"/>
      <c r="Q43" s="223"/>
      <c r="R43" s="223"/>
      <c r="S43" s="223"/>
      <c r="T43" s="223"/>
      <c r="U43" s="223"/>
      <c r="V43" s="110"/>
      <c r="W43" s="110"/>
    </row>
    <row r="44" spans="1:42" x14ac:dyDescent="0.15">
      <c r="A44" s="97"/>
      <c r="D44" s="223"/>
      <c r="E44" s="223"/>
      <c r="F44" s="223"/>
      <c r="G44" s="223"/>
      <c r="H44" s="223"/>
      <c r="I44" s="223"/>
      <c r="J44" s="223"/>
      <c r="K44" s="223"/>
      <c r="L44" s="223"/>
      <c r="M44" s="223"/>
      <c r="N44" s="223"/>
      <c r="O44" s="223"/>
      <c r="P44" s="223"/>
      <c r="Q44" s="223"/>
      <c r="R44" s="223"/>
      <c r="S44" s="223"/>
      <c r="T44" s="223"/>
      <c r="U44" s="223"/>
    </row>
    <row r="45" spans="1:42" x14ac:dyDescent="0.15">
      <c r="A45" s="97"/>
      <c r="D45" s="225" t="s">
        <v>193</v>
      </c>
      <c r="E45" s="223"/>
      <c r="F45" s="223"/>
      <c r="G45" s="223"/>
      <c r="H45" s="223"/>
      <c r="I45" s="223"/>
      <c r="J45" s="223"/>
      <c r="K45" s="223"/>
      <c r="L45" s="223"/>
      <c r="M45" s="223"/>
      <c r="N45" s="223"/>
      <c r="O45" s="223"/>
      <c r="P45" s="223"/>
      <c r="Q45" s="223"/>
      <c r="R45" s="223"/>
      <c r="S45" s="223"/>
      <c r="T45" s="223"/>
      <c r="U45" s="223"/>
    </row>
    <row r="46" spans="1:42" x14ac:dyDescent="0.15">
      <c r="A46" s="97"/>
      <c r="D46" s="223"/>
      <c r="E46" s="223"/>
      <c r="F46" s="223"/>
      <c r="G46" s="223"/>
      <c r="H46" s="223"/>
      <c r="I46" s="223"/>
      <c r="J46" s="223"/>
      <c r="K46" s="223"/>
      <c r="L46" s="223"/>
      <c r="M46" s="223"/>
      <c r="N46" s="223"/>
      <c r="O46" s="223"/>
      <c r="P46" s="223"/>
      <c r="Q46" s="223"/>
      <c r="R46" s="223"/>
      <c r="S46" s="223"/>
      <c r="T46" s="223"/>
      <c r="U46" s="223"/>
      <c r="V46" s="110"/>
      <c r="W46" s="110"/>
    </row>
    <row r="47" spans="1:42" x14ac:dyDescent="0.15">
      <c r="A47" s="97"/>
      <c r="D47" s="229" t="s">
        <v>249</v>
      </c>
      <c r="E47" s="229"/>
      <c r="F47" s="229"/>
      <c r="G47" s="229"/>
      <c r="H47" s="229"/>
      <c r="I47" s="229"/>
      <c r="J47" s="229"/>
      <c r="K47" s="229"/>
      <c r="L47" s="229"/>
      <c r="M47" s="229"/>
      <c r="N47" s="229"/>
      <c r="O47" s="229"/>
      <c r="P47" s="229"/>
      <c r="Q47" s="229"/>
      <c r="R47" s="229"/>
      <c r="S47" s="229"/>
      <c r="T47" s="229"/>
      <c r="U47" s="229"/>
    </row>
    <row r="48" spans="1:42" x14ac:dyDescent="0.15">
      <c r="A48" s="97"/>
      <c r="D48" s="229"/>
      <c r="E48" s="229"/>
      <c r="F48" s="229"/>
      <c r="G48" s="229"/>
      <c r="H48" s="229"/>
      <c r="I48" s="229"/>
      <c r="J48" s="229"/>
      <c r="K48" s="229"/>
      <c r="L48" s="229"/>
      <c r="M48" s="229"/>
      <c r="N48" s="229"/>
      <c r="O48" s="229"/>
      <c r="P48" s="229"/>
      <c r="Q48" s="229"/>
      <c r="R48" s="229"/>
      <c r="S48" s="229"/>
      <c r="T48" s="229"/>
      <c r="U48" s="229"/>
      <c r="V48" s="110"/>
      <c r="W48" s="110"/>
    </row>
    <row r="49" spans="1:38" x14ac:dyDescent="0.15">
      <c r="A49" s="98"/>
      <c r="B49" s="99"/>
      <c r="C49" s="99"/>
      <c r="D49" s="99"/>
      <c r="E49" s="99"/>
      <c r="F49" s="99"/>
      <c r="G49" s="99"/>
      <c r="H49" s="99"/>
      <c r="I49" s="99"/>
      <c r="J49" s="99"/>
      <c r="K49" s="99"/>
      <c r="L49" s="99"/>
      <c r="M49" s="99"/>
      <c r="N49" s="99"/>
      <c r="O49" s="99"/>
      <c r="P49" s="99"/>
      <c r="Q49" s="99"/>
      <c r="R49" s="99"/>
      <c r="S49" s="99"/>
      <c r="T49" s="99"/>
      <c r="U49" s="99"/>
      <c r="V49" s="99"/>
      <c r="W49" s="99"/>
    </row>
    <row r="50" spans="1:38" x14ac:dyDescent="0.15">
      <c r="A50" s="222" t="s">
        <v>5</v>
      </c>
      <c r="B50" s="222"/>
      <c r="C50" s="222"/>
      <c r="D50" s="223" t="s">
        <v>94</v>
      </c>
      <c r="E50" s="223"/>
      <c r="F50" s="223"/>
      <c r="G50" s="223"/>
      <c r="H50" s="223"/>
      <c r="I50" s="223"/>
      <c r="J50" s="223"/>
      <c r="K50" s="223"/>
      <c r="L50" s="223"/>
      <c r="M50" s="223"/>
      <c r="N50" s="223"/>
      <c r="O50" s="223"/>
      <c r="P50" s="223"/>
      <c r="Q50" s="223"/>
      <c r="R50" s="223"/>
      <c r="S50" s="223"/>
      <c r="T50" s="223"/>
      <c r="U50" s="223"/>
      <c r="V50" s="110"/>
      <c r="W50" s="110"/>
    </row>
    <row r="51" spans="1:38" x14ac:dyDescent="0.15">
      <c r="A51" s="97"/>
      <c r="D51" s="223"/>
      <c r="E51" s="223"/>
      <c r="F51" s="223"/>
      <c r="G51" s="223"/>
      <c r="H51" s="223"/>
      <c r="I51" s="223"/>
      <c r="J51" s="223"/>
      <c r="K51" s="223"/>
      <c r="L51" s="223"/>
      <c r="M51" s="223"/>
      <c r="N51" s="223"/>
      <c r="O51" s="223"/>
      <c r="P51" s="223"/>
      <c r="Q51" s="223"/>
      <c r="R51" s="223"/>
      <c r="S51" s="223"/>
      <c r="T51" s="223"/>
      <c r="U51" s="223"/>
    </row>
    <row r="52" spans="1:38" x14ac:dyDescent="0.15">
      <c r="A52" s="97"/>
      <c r="D52" s="223" t="s">
        <v>6</v>
      </c>
      <c r="E52" s="223"/>
      <c r="F52" s="223"/>
      <c r="G52" s="223"/>
      <c r="H52" s="223"/>
      <c r="I52" s="223"/>
      <c r="J52" s="223"/>
      <c r="K52" s="223"/>
      <c r="L52" s="223"/>
      <c r="M52" s="223"/>
      <c r="N52" s="223"/>
      <c r="O52" s="223"/>
      <c r="P52" s="223"/>
      <c r="Q52" s="223"/>
      <c r="R52" s="223"/>
      <c r="S52" s="223"/>
      <c r="T52" s="223"/>
      <c r="U52" s="223"/>
    </row>
    <row r="53" spans="1:38" x14ac:dyDescent="0.15">
      <c r="A53" s="97"/>
      <c r="D53" s="225" t="s">
        <v>269</v>
      </c>
      <c r="E53" s="223"/>
      <c r="F53" s="223"/>
      <c r="G53" s="223"/>
      <c r="H53" s="223"/>
      <c r="I53" s="223"/>
      <c r="J53" s="223"/>
      <c r="K53" s="223"/>
      <c r="L53" s="223"/>
      <c r="M53" s="223"/>
      <c r="N53" s="223"/>
      <c r="O53" s="223"/>
      <c r="P53" s="223"/>
      <c r="Q53" s="223"/>
      <c r="R53" s="223"/>
      <c r="S53" s="223"/>
      <c r="T53" s="223"/>
      <c r="U53" s="223"/>
      <c r="V53" s="110"/>
      <c r="W53" s="110"/>
    </row>
    <row r="54" spans="1:38" x14ac:dyDescent="0.15">
      <c r="A54" s="98"/>
      <c r="B54" s="99"/>
      <c r="C54" s="99"/>
      <c r="D54" s="99"/>
      <c r="E54" s="99"/>
      <c r="F54" s="99"/>
      <c r="G54" s="99"/>
      <c r="H54" s="99"/>
      <c r="I54" s="99"/>
      <c r="J54" s="99"/>
      <c r="K54" s="99"/>
      <c r="L54" s="99"/>
      <c r="M54" s="99"/>
      <c r="N54" s="99"/>
      <c r="O54" s="99"/>
      <c r="P54" s="99"/>
      <c r="Q54" s="99"/>
      <c r="R54" s="99"/>
      <c r="S54" s="99"/>
      <c r="T54" s="99"/>
      <c r="U54" s="99"/>
      <c r="V54" s="99"/>
      <c r="W54" s="99"/>
    </row>
    <row r="55" spans="1:38" x14ac:dyDescent="0.15">
      <c r="A55" s="222" t="s">
        <v>39</v>
      </c>
      <c r="B55" s="222"/>
      <c r="C55" s="222"/>
    </row>
    <row r="56" spans="1:38" x14ac:dyDescent="0.15">
      <c r="A56" s="97"/>
    </row>
    <row r="57" spans="1:38" x14ac:dyDescent="0.15">
      <c r="A57" s="97"/>
    </row>
    <row r="58" spans="1:38" x14ac:dyDescent="0.15">
      <c r="A58" s="98"/>
      <c r="B58" s="99"/>
      <c r="C58" s="99"/>
      <c r="D58" s="99"/>
      <c r="E58" s="99"/>
      <c r="F58" s="99"/>
      <c r="G58" s="99"/>
      <c r="H58" s="99"/>
      <c r="I58" s="99"/>
      <c r="J58" s="99"/>
      <c r="K58" s="99"/>
      <c r="U58" s="99"/>
      <c r="V58" s="99"/>
      <c r="W58" s="99"/>
    </row>
    <row r="59" spans="1:38" x14ac:dyDescent="0.15">
      <c r="A59" s="222" t="s">
        <v>40</v>
      </c>
      <c r="B59" s="222"/>
      <c r="C59" s="222"/>
      <c r="D59" s="223" t="s">
        <v>15</v>
      </c>
      <c r="E59" s="223"/>
      <c r="F59" s="223"/>
      <c r="G59" s="223"/>
      <c r="H59" s="223"/>
      <c r="I59" s="223"/>
      <c r="J59" s="223"/>
      <c r="K59" s="223"/>
      <c r="L59" s="223"/>
      <c r="M59" s="223"/>
      <c r="N59" s="223"/>
      <c r="O59" s="223"/>
      <c r="P59" s="223"/>
      <c r="Q59" s="223"/>
      <c r="R59" s="223"/>
      <c r="S59" s="223"/>
      <c r="T59" s="223"/>
      <c r="U59" s="223"/>
      <c r="V59" s="110"/>
      <c r="W59" s="110"/>
    </row>
    <row r="60" spans="1:38" x14ac:dyDescent="0.15">
      <c r="A60" s="97"/>
      <c r="D60" s="229" t="s">
        <v>294</v>
      </c>
      <c r="E60" s="229"/>
      <c r="F60" s="229"/>
      <c r="G60" s="229"/>
      <c r="H60" s="229"/>
      <c r="I60" s="229"/>
      <c r="J60" s="229"/>
      <c r="K60" s="229"/>
      <c r="L60" s="229"/>
      <c r="M60" s="229"/>
      <c r="N60" s="229"/>
      <c r="O60" s="229"/>
      <c r="P60" s="229"/>
      <c r="Q60" s="229"/>
      <c r="R60" s="229"/>
      <c r="S60" s="229"/>
      <c r="T60" s="229"/>
      <c r="U60" s="229"/>
      <c r="V60" s="229"/>
      <c r="W60" s="199"/>
    </row>
    <row r="61" spans="1:38" x14ac:dyDescent="0.15">
      <c r="A61" s="97"/>
      <c r="D61" s="229"/>
      <c r="E61" s="229"/>
      <c r="F61" s="229"/>
      <c r="G61" s="229"/>
      <c r="H61" s="229"/>
      <c r="I61" s="229"/>
      <c r="J61" s="229"/>
      <c r="K61" s="229"/>
      <c r="L61" s="229"/>
      <c r="M61" s="229"/>
      <c r="N61" s="229"/>
      <c r="O61" s="229"/>
      <c r="P61" s="229"/>
      <c r="Q61" s="229"/>
      <c r="R61" s="229"/>
      <c r="S61" s="229"/>
      <c r="T61" s="229"/>
      <c r="U61" s="229"/>
      <c r="V61" s="229"/>
      <c r="W61" s="199"/>
    </row>
    <row r="62" spans="1:38" x14ac:dyDescent="0.15">
      <c r="A62" s="97"/>
      <c r="D62" s="229" t="s">
        <v>250</v>
      </c>
      <c r="E62" s="229"/>
      <c r="F62" s="229"/>
      <c r="G62" s="229"/>
      <c r="H62" s="229"/>
      <c r="I62" s="229"/>
      <c r="J62" s="229"/>
      <c r="K62" s="229"/>
      <c r="L62" s="229"/>
      <c r="M62" s="229"/>
      <c r="N62" s="229"/>
      <c r="O62" s="229"/>
      <c r="P62" s="229"/>
      <c r="Q62" s="229"/>
      <c r="R62" s="229"/>
      <c r="S62" s="229"/>
      <c r="T62" s="229"/>
      <c r="U62" s="229"/>
      <c r="V62" s="110"/>
      <c r="W62" s="110"/>
    </row>
    <row r="63" spans="1:38" x14ac:dyDescent="0.15">
      <c r="A63" s="97"/>
      <c r="D63" s="225" t="s">
        <v>209</v>
      </c>
      <c r="E63" s="223"/>
      <c r="F63" s="223"/>
      <c r="G63" s="223"/>
      <c r="H63" s="223"/>
      <c r="I63" s="223"/>
      <c r="J63" s="223"/>
      <c r="K63" s="223"/>
      <c r="L63" s="223"/>
      <c r="M63" s="223"/>
      <c r="N63" s="223"/>
      <c r="O63" s="223"/>
      <c r="P63" s="223"/>
      <c r="Q63" s="223"/>
      <c r="R63" s="223"/>
      <c r="S63" s="223"/>
      <c r="T63" s="223"/>
      <c r="U63" s="223"/>
      <c r="V63" s="110"/>
      <c r="W63" s="110"/>
      <c r="AI63" s="97"/>
      <c r="AJ63" s="97"/>
      <c r="AK63" s="97"/>
      <c r="AL63" s="97"/>
    </row>
    <row r="64" spans="1:38" x14ac:dyDescent="0.15">
      <c r="A64" s="97"/>
      <c r="D64" s="223" t="s">
        <v>16</v>
      </c>
      <c r="E64" s="223"/>
      <c r="F64" s="223"/>
      <c r="G64" s="223"/>
      <c r="H64" s="223"/>
      <c r="I64" s="223"/>
      <c r="J64" s="223"/>
      <c r="K64" s="223"/>
      <c r="L64" s="223"/>
      <c r="M64" s="223"/>
      <c r="N64" s="223"/>
      <c r="O64" s="223"/>
      <c r="P64" s="223"/>
      <c r="Q64" s="223"/>
      <c r="R64" s="223"/>
      <c r="S64" s="223"/>
      <c r="T64" s="223"/>
      <c r="U64" s="223"/>
      <c r="V64" s="110"/>
      <c r="W64" s="110"/>
      <c r="AI64" s="97"/>
      <c r="AJ64" s="97"/>
      <c r="AK64" s="97"/>
      <c r="AL64" s="97"/>
    </row>
    <row r="65" spans="1:43" x14ac:dyDescent="0.15">
      <c r="A65" s="97"/>
      <c r="D65" s="100"/>
      <c r="E65" s="100"/>
      <c r="F65" s="100"/>
      <c r="G65" s="100"/>
      <c r="H65" s="100"/>
      <c r="I65" s="100"/>
      <c r="J65" s="100"/>
      <c r="K65" s="100"/>
      <c r="L65" s="100"/>
      <c r="M65" s="100"/>
      <c r="N65" s="100"/>
      <c r="O65" s="100"/>
      <c r="P65" s="100"/>
      <c r="Q65" s="100"/>
      <c r="R65" s="100"/>
      <c r="S65" s="100"/>
      <c r="T65" s="100"/>
      <c r="U65" s="100"/>
      <c r="V65" s="110"/>
      <c r="W65" s="110"/>
      <c r="AI65" s="97"/>
      <c r="AJ65" s="97"/>
      <c r="AK65" s="97"/>
      <c r="AL65" s="97"/>
    </row>
    <row r="66" spans="1:43" x14ac:dyDescent="0.15">
      <c r="A66" s="97"/>
      <c r="D66" s="100"/>
      <c r="E66" s="100"/>
      <c r="F66" s="100"/>
      <c r="G66" s="100"/>
      <c r="H66" s="100"/>
      <c r="I66" s="100"/>
      <c r="J66" s="100"/>
      <c r="K66" s="100"/>
      <c r="L66" s="100"/>
      <c r="M66" s="100"/>
      <c r="N66" s="100"/>
      <c r="O66" s="100"/>
      <c r="P66" s="100"/>
      <c r="Q66" s="100"/>
      <c r="R66" s="100"/>
      <c r="S66" s="100"/>
      <c r="T66" s="100"/>
      <c r="U66" s="100"/>
      <c r="V66" s="110"/>
      <c r="W66" s="110"/>
      <c r="AI66" s="97"/>
      <c r="AJ66" s="97"/>
      <c r="AK66" s="97"/>
      <c r="AL66" s="97"/>
    </row>
    <row r="67" spans="1:43" x14ac:dyDescent="0.15">
      <c r="A67" s="224" t="s">
        <v>41</v>
      </c>
      <c r="B67" s="222"/>
      <c r="C67" s="222"/>
      <c r="AI67" s="97"/>
      <c r="AJ67" s="97"/>
      <c r="AK67" s="97"/>
      <c r="AL67" s="97"/>
      <c r="AM67" s="7"/>
      <c r="AN67" s="6"/>
      <c r="AO67" s="6"/>
      <c r="AP67" s="6"/>
      <c r="AQ67" s="112"/>
    </row>
    <row r="68" spans="1:43" x14ac:dyDescent="0.15">
      <c r="A68" s="97"/>
      <c r="AI68" s="97"/>
      <c r="AJ68" s="97"/>
      <c r="AK68" s="97"/>
      <c r="AL68" s="97"/>
      <c r="AM68" s="7"/>
      <c r="AN68" s="6"/>
      <c r="AO68" s="6"/>
      <c r="AP68" s="6"/>
      <c r="AQ68" s="112"/>
    </row>
    <row r="69" spans="1:43" x14ac:dyDescent="0.15">
      <c r="A69" s="97"/>
      <c r="AM69" s="7"/>
      <c r="AN69" s="6"/>
      <c r="AO69" s="6"/>
      <c r="AP69" s="6"/>
      <c r="AQ69" s="112"/>
    </row>
    <row r="70" spans="1:43" x14ac:dyDescent="0.15">
      <c r="A70" s="97"/>
      <c r="AM70" s="7"/>
      <c r="AN70" s="6"/>
    </row>
    <row r="71" spans="1:43" x14ac:dyDescent="0.15">
      <c r="A71" s="97"/>
      <c r="AM71" s="7"/>
      <c r="AN71" s="6"/>
    </row>
    <row r="72" spans="1:43" x14ac:dyDescent="0.15">
      <c r="A72" s="113"/>
      <c r="B72" s="265"/>
      <c r="C72" s="265"/>
      <c r="D72" s="265"/>
      <c r="E72" s="265"/>
      <c r="F72" s="265"/>
      <c r="G72" s="265"/>
      <c r="H72" s="265"/>
      <c r="I72" s="265"/>
      <c r="J72" s="265"/>
      <c r="K72" s="114"/>
      <c r="L72" s="114"/>
      <c r="M72" s="114"/>
      <c r="N72" s="114"/>
      <c r="O72" s="114"/>
      <c r="P72" s="114"/>
      <c r="Q72" s="114"/>
      <c r="R72" s="114"/>
      <c r="S72" s="114"/>
      <c r="T72" s="114"/>
      <c r="U72" s="114"/>
      <c r="V72" s="114"/>
      <c r="W72" s="114"/>
    </row>
    <row r="73" spans="1:43" x14ac:dyDescent="0.15">
      <c r="A73" s="207"/>
      <c r="B73" s="208"/>
      <c r="C73" s="208"/>
      <c r="D73" s="208"/>
      <c r="E73" s="208"/>
      <c r="F73" s="208"/>
      <c r="G73" s="208"/>
      <c r="H73" s="208"/>
      <c r="I73" s="208"/>
      <c r="J73" s="208"/>
      <c r="K73" s="208"/>
      <c r="L73" s="208"/>
      <c r="M73" s="208"/>
      <c r="N73" s="208"/>
      <c r="O73" s="208"/>
      <c r="P73" s="208"/>
      <c r="Q73" s="208"/>
      <c r="R73" s="208"/>
      <c r="S73" s="208"/>
      <c r="T73" s="208"/>
      <c r="U73" s="208"/>
      <c r="V73" s="208"/>
      <c r="W73" s="3"/>
    </row>
    <row r="74" spans="1:43" ht="13.5" x14ac:dyDescent="0.15">
      <c r="A74" s="268"/>
      <c r="B74" s="269"/>
      <c r="C74" s="269"/>
      <c r="D74" s="269"/>
      <c r="E74" s="269"/>
      <c r="F74" s="269"/>
      <c r="G74" s="269"/>
      <c r="H74" s="269"/>
      <c r="I74" s="269"/>
      <c r="J74" s="269"/>
      <c r="K74" s="269"/>
      <c r="L74" s="269"/>
      <c r="M74" s="269"/>
      <c r="N74" s="269"/>
      <c r="O74" s="269"/>
      <c r="P74" s="269"/>
      <c r="Q74" s="269"/>
      <c r="R74" s="269"/>
      <c r="S74" s="269"/>
      <c r="T74" s="269"/>
      <c r="U74" s="269"/>
      <c r="V74" s="269"/>
      <c r="W74" s="114"/>
    </row>
    <row r="75" spans="1:43" x14ac:dyDescent="0.15">
      <c r="A75" s="224" t="s">
        <v>174</v>
      </c>
      <c r="B75" s="222"/>
      <c r="C75" s="222"/>
      <c r="D75" s="225" t="s">
        <v>210</v>
      </c>
      <c r="E75" s="223"/>
      <c r="F75" s="223"/>
      <c r="G75" s="223"/>
      <c r="H75" s="223"/>
      <c r="I75" s="223"/>
      <c r="J75" s="223"/>
      <c r="K75" s="223"/>
      <c r="L75" s="223"/>
      <c r="M75" s="223"/>
      <c r="N75" s="223"/>
      <c r="O75" s="223"/>
      <c r="P75" s="223"/>
      <c r="Q75" s="223"/>
      <c r="R75" s="223"/>
      <c r="S75" s="223"/>
      <c r="T75" s="223"/>
      <c r="U75" s="223"/>
      <c r="V75" s="100"/>
      <c r="W75" s="100"/>
    </row>
    <row r="76" spans="1:43" x14ac:dyDescent="0.15">
      <c r="A76" s="113"/>
      <c r="K76" s="114"/>
      <c r="L76" s="114"/>
      <c r="M76" s="114"/>
      <c r="N76" s="114"/>
      <c r="O76" s="114"/>
      <c r="P76" s="114"/>
      <c r="Q76" s="114"/>
      <c r="R76" s="114"/>
      <c r="S76" s="114"/>
      <c r="T76" s="114"/>
      <c r="U76" s="114"/>
      <c r="V76" s="114"/>
      <c r="W76" s="114"/>
      <c r="AK76" s="97"/>
    </row>
    <row r="77" spans="1:43" x14ac:dyDescent="0.15">
      <c r="A77" s="222" t="s">
        <v>98</v>
      </c>
      <c r="B77" s="222"/>
      <c r="C77" s="222"/>
      <c r="D77" s="222" t="s">
        <v>54</v>
      </c>
      <c r="E77" s="222"/>
      <c r="F77" s="256">
        <f>+F9</f>
        <v>46001</v>
      </c>
      <c r="G77" s="256"/>
      <c r="H77" s="256"/>
      <c r="I77" s="256"/>
      <c r="J77" s="256"/>
      <c r="K77" s="256"/>
      <c r="L77" s="256"/>
      <c r="M77" s="222" t="s">
        <v>55</v>
      </c>
      <c r="N77" s="222"/>
      <c r="O77" s="222"/>
      <c r="P77" s="97"/>
      <c r="Q77" s="97"/>
      <c r="R77" s="97"/>
      <c r="S77" s="97"/>
      <c r="T77" s="97"/>
      <c r="U77" s="97"/>
      <c r="V77" s="97"/>
      <c r="W77" s="97"/>
      <c r="AK77" s="97"/>
    </row>
    <row r="78" spans="1:43" x14ac:dyDescent="0.15">
      <c r="A78" s="97"/>
      <c r="D78" s="222" t="s">
        <v>56</v>
      </c>
      <c r="E78" s="222"/>
      <c r="F78" s="244" t="s">
        <v>189</v>
      </c>
      <c r="G78" s="243"/>
      <c r="H78" s="243"/>
      <c r="I78" s="243"/>
      <c r="J78" s="243"/>
      <c r="K78" s="243"/>
      <c r="L78" s="243"/>
      <c r="M78" s="243"/>
      <c r="N78" s="243"/>
      <c r="O78" s="243"/>
      <c r="P78" s="243"/>
      <c r="Q78" s="243"/>
      <c r="R78" s="243"/>
      <c r="S78" s="243"/>
      <c r="T78" s="243"/>
      <c r="U78" s="243"/>
      <c r="V78" s="97"/>
      <c r="W78" s="97"/>
      <c r="AK78" s="97"/>
    </row>
    <row r="79" spans="1:43" x14ac:dyDescent="0.15">
      <c r="A79" s="97"/>
      <c r="D79" s="222" t="s">
        <v>57</v>
      </c>
      <c r="E79" s="222"/>
      <c r="F79" s="245" t="s">
        <v>63</v>
      </c>
      <c r="G79" s="245"/>
      <c r="H79" s="245"/>
      <c r="I79" s="245"/>
      <c r="J79" s="245"/>
      <c r="K79" s="245"/>
      <c r="L79" s="245"/>
      <c r="M79" s="245"/>
      <c r="N79" s="245"/>
      <c r="O79" s="245"/>
      <c r="P79" s="245"/>
      <c r="Q79" s="245"/>
      <c r="R79" s="245"/>
      <c r="S79" s="245"/>
      <c r="T79" s="245"/>
      <c r="U79" s="245"/>
      <c r="V79" s="97"/>
      <c r="W79" s="97"/>
    </row>
    <row r="80" spans="1:43" x14ac:dyDescent="0.15">
      <c r="A80" s="97"/>
      <c r="D80" s="222" t="s">
        <v>58</v>
      </c>
      <c r="E80" s="222"/>
      <c r="F80" s="243" t="s">
        <v>64</v>
      </c>
      <c r="G80" s="243"/>
      <c r="H80" s="243"/>
      <c r="I80" s="243"/>
      <c r="J80" s="243"/>
      <c r="K80" s="243"/>
      <c r="L80" s="243"/>
      <c r="M80" s="243"/>
      <c r="N80" s="243"/>
      <c r="O80" s="243"/>
      <c r="P80" s="243"/>
      <c r="Q80" s="243"/>
      <c r="R80" s="243"/>
      <c r="S80" s="243"/>
      <c r="T80" s="243"/>
      <c r="U80" s="243"/>
      <c r="V80" s="97"/>
      <c r="W80" s="97"/>
      <c r="AI80" s="110"/>
      <c r="AJ80" s="110"/>
      <c r="AK80" s="110"/>
    </row>
    <row r="81" spans="1:37" x14ac:dyDescent="0.15">
      <c r="A81" s="97"/>
      <c r="D81" s="242" t="s">
        <v>180</v>
      </c>
      <c r="E81" s="242"/>
      <c r="F81" s="243" t="s">
        <v>114</v>
      </c>
      <c r="G81" s="243"/>
      <c r="H81" s="243"/>
      <c r="I81" s="243"/>
      <c r="J81" s="243"/>
      <c r="K81" s="243"/>
      <c r="L81" s="222" t="s">
        <v>157</v>
      </c>
      <c r="M81" s="222"/>
      <c r="N81" s="222"/>
      <c r="O81" s="222"/>
      <c r="P81" s="222"/>
      <c r="V81" s="115"/>
      <c r="W81" s="115"/>
      <c r="AI81" s="114"/>
      <c r="AJ81" s="114"/>
      <c r="AK81" s="114"/>
    </row>
    <row r="82" spans="1:37" x14ac:dyDescent="0.15">
      <c r="A82" s="97"/>
      <c r="D82" s="116"/>
      <c r="F82" s="243" t="s">
        <v>112</v>
      </c>
      <c r="G82" s="243"/>
      <c r="H82" s="243"/>
      <c r="I82" s="243"/>
      <c r="J82" s="243"/>
      <c r="K82" s="243"/>
      <c r="L82" s="222" t="s">
        <v>113</v>
      </c>
      <c r="M82" s="222"/>
      <c r="N82" s="222"/>
      <c r="O82" s="222"/>
      <c r="P82" s="222"/>
      <c r="Q82" s="97"/>
      <c r="R82" s="97"/>
      <c r="S82" s="97"/>
      <c r="T82" s="97"/>
      <c r="U82" s="97"/>
      <c r="V82" s="97"/>
      <c r="W82" s="97"/>
      <c r="AI82" s="114"/>
      <c r="AJ82" s="114"/>
      <c r="AK82" s="114"/>
    </row>
    <row r="83" spans="1:37" x14ac:dyDescent="0.15">
      <c r="A83" s="97"/>
      <c r="K83" s="110"/>
      <c r="L83" s="110"/>
      <c r="M83" s="110"/>
      <c r="N83" s="110"/>
      <c r="O83" s="110"/>
      <c r="P83" s="110"/>
      <c r="Q83" s="110"/>
      <c r="R83" s="110"/>
      <c r="S83" s="110"/>
      <c r="T83" s="110"/>
      <c r="U83" s="110"/>
      <c r="V83" s="110"/>
      <c r="W83" s="110"/>
    </row>
    <row r="84" spans="1:37" x14ac:dyDescent="0.15">
      <c r="A84" s="222" t="s">
        <v>42</v>
      </c>
      <c r="B84" s="222"/>
      <c r="C84" s="222"/>
      <c r="D84" s="225" t="s">
        <v>181</v>
      </c>
      <c r="E84" s="225"/>
      <c r="F84" s="225"/>
      <c r="G84" s="225"/>
      <c r="H84" s="225"/>
      <c r="I84" s="225"/>
      <c r="J84" s="225"/>
      <c r="K84" s="225"/>
      <c r="L84" s="225"/>
      <c r="M84" s="225"/>
      <c r="N84" s="225"/>
      <c r="O84" s="225"/>
      <c r="P84" s="225"/>
      <c r="Q84" s="225"/>
      <c r="R84" s="225"/>
      <c r="S84" s="225"/>
      <c r="T84" s="225"/>
      <c r="U84" s="225"/>
      <c r="V84" s="3"/>
      <c r="W84" s="3"/>
      <c r="AI84" s="114"/>
      <c r="AJ84" s="114"/>
      <c r="AK84" s="114"/>
    </row>
    <row r="85" spans="1:37" x14ac:dyDescent="0.15">
      <c r="A85" s="98"/>
      <c r="B85" s="98"/>
      <c r="C85" s="98"/>
      <c r="D85" s="225"/>
      <c r="E85" s="225"/>
      <c r="F85" s="225"/>
      <c r="G85" s="225"/>
      <c r="H85" s="225"/>
      <c r="I85" s="225"/>
      <c r="J85" s="225"/>
      <c r="K85" s="225"/>
      <c r="L85" s="225"/>
      <c r="M85" s="225"/>
      <c r="N85" s="225"/>
      <c r="O85" s="225"/>
      <c r="P85" s="225"/>
      <c r="Q85" s="225"/>
      <c r="R85" s="225"/>
      <c r="S85" s="225"/>
      <c r="T85" s="225"/>
      <c r="U85" s="225"/>
      <c r="V85" s="3"/>
      <c r="W85" s="3"/>
      <c r="AI85" s="114"/>
      <c r="AJ85" s="114"/>
      <c r="AK85" s="114"/>
    </row>
    <row r="86" spans="1:37" x14ac:dyDescent="0.15">
      <c r="A86" s="117"/>
      <c r="B86" s="117"/>
      <c r="C86" s="117"/>
      <c r="D86" s="225"/>
      <c r="E86" s="225"/>
      <c r="F86" s="225"/>
      <c r="G86" s="225"/>
      <c r="H86" s="225"/>
      <c r="I86" s="225"/>
      <c r="J86" s="225"/>
      <c r="K86" s="225"/>
      <c r="L86" s="225"/>
      <c r="M86" s="225"/>
      <c r="N86" s="225"/>
      <c r="O86" s="225"/>
      <c r="P86" s="225"/>
      <c r="Q86" s="225"/>
      <c r="R86" s="225"/>
      <c r="S86" s="225"/>
      <c r="T86" s="225"/>
      <c r="U86" s="225"/>
      <c r="V86" s="3"/>
      <c r="W86" s="3"/>
    </row>
    <row r="87" spans="1:37" x14ac:dyDescent="0.15">
      <c r="A87" s="113"/>
      <c r="K87" s="114"/>
      <c r="L87" s="114"/>
      <c r="M87" s="114"/>
      <c r="N87" s="114"/>
      <c r="O87" s="114"/>
      <c r="P87" s="114"/>
      <c r="Q87" s="114"/>
      <c r="R87" s="114"/>
      <c r="S87" s="114"/>
      <c r="T87" s="114"/>
      <c r="U87" s="114"/>
      <c r="V87" s="114"/>
      <c r="W87" s="114"/>
    </row>
    <row r="88" spans="1:37" x14ac:dyDescent="0.15">
      <c r="A88" s="272" t="s">
        <v>43</v>
      </c>
      <c r="B88" s="272"/>
      <c r="C88" s="272"/>
      <c r="D88" s="266" t="s">
        <v>288</v>
      </c>
      <c r="E88" s="266"/>
      <c r="F88" s="266"/>
      <c r="G88" s="266"/>
      <c r="H88" s="266"/>
      <c r="I88" s="266"/>
      <c r="J88" s="266"/>
      <c r="K88" s="266"/>
      <c r="L88" s="266"/>
      <c r="M88" s="266"/>
      <c r="N88" s="266"/>
      <c r="O88" s="266"/>
      <c r="P88" s="266"/>
      <c r="Q88" s="266"/>
      <c r="R88" s="266"/>
      <c r="S88" s="266"/>
      <c r="T88" s="266"/>
      <c r="U88" s="266"/>
      <c r="V88" s="110"/>
      <c r="W88" s="110"/>
    </row>
    <row r="89" spans="1:37" x14ac:dyDescent="0.15">
      <c r="A89" s="113"/>
      <c r="K89" s="114"/>
      <c r="L89" s="114"/>
      <c r="M89" s="114"/>
      <c r="N89" s="114"/>
      <c r="O89" s="114"/>
      <c r="P89" s="114"/>
      <c r="Q89" s="114"/>
      <c r="R89" s="114"/>
      <c r="S89" s="114"/>
      <c r="T89" s="114"/>
      <c r="U89" s="114"/>
      <c r="V89" s="114"/>
      <c r="W89" s="114"/>
      <c r="AJ89" s="97"/>
      <c r="AK89" s="97"/>
    </row>
    <row r="90" spans="1:37" x14ac:dyDescent="0.15">
      <c r="A90" s="222" t="s">
        <v>44</v>
      </c>
      <c r="B90" s="222"/>
      <c r="C90" s="222"/>
      <c r="D90" s="223" t="s">
        <v>96</v>
      </c>
      <c r="E90" s="223"/>
      <c r="F90" s="223"/>
      <c r="G90" s="223"/>
      <c r="H90" s="97"/>
      <c r="I90" s="97"/>
      <c r="J90" s="97"/>
      <c r="K90" s="97"/>
      <c r="R90" s="97"/>
      <c r="S90" s="97"/>
      <c r="T90" s="97"/>
      <c r="U90" s="97"/>
      <c r="V90" s="110"/>
      <c r="W90" s="110"/>
    </row>
    <row r="91" spans="1:37" x14ac:dyDescent="0.15">
      <c r="A91" s="98"/>
      <c r="E91" s="222" t="s">
        <v>97</v>
      </c>
      <c r="F91" s="222"/>
      <c r="G91" s="267">
        <f>+I5</f>
        <v>46039</v>
      </c>
      <c r="H91" s="267"/>
      <c r="I91" s="267"/>
      <c r="J91" s="267"/>
      <c r="K91" s="267"/>
      <c r="L91" s="267"/>
      <c r="M91" s="224" t="s">
        <v>281</v>
      </c>
      <c r="N91" s="222"/>
      <c r="O91" s="222"/>
      <c r="P91" s="222"/>
      <c r="Q91" s="222"/>
      <c r="R91" s="222"/>
      <c r="AI91" s="100"/>
      <c r="AJ91" s="100"/>
      <c r="AK91" s="100"/>
    </row>
    <row r="92" spans="1:37" x14ac:dyDescent="0.15">
      <c r="A92" s="118"/>
      <c r="R92" s="100"/>
      <c r="S92" s="100"/>
      <c r="T92" s="100"/>
      <c r="U92" s="100"/>
      <c r="V92" s="100"/>
      <c r="W92" s="100"/>
      <c r="AI92" s="98"/>
      <c r="AJ92" s="97"/>
      <c r="AK92" s="97"/>
    </row>
    <row r="93" spans="1:37" x14ac:dyDescent="0.15">
      <c r="D93" s="223" t="s">
        <v>50</v>
      </c>
      <c r="E93" s="223"/>
      <c r="F93" s="223"/>
      <c r="G93" s="223"/>
      <c r="H93" s="97"/>
      <c r="I93" s="97"/>
      <c r="J93" s="97"/>
      <c r="K93" s="97"/>
      <c r="R93" s="97"/>
      <c r="S93" s="97"/>
      <c r="T93" s="97"/>
      <c r="U93" s="97"/>
      <c r="V93" s="100"/>
      <c r="W93" s="100"/>
      <c r="AI93" s="98"/>
      <c r="AJ93" s="97"/>
      <c r="AK93" s="97"/>
    </row>
    <row r="94" spans="1:37" x14ac:dyDescent="0.15">
      <c r="E94" s="222" t="s">
        <v>97</v>
      </c>
      <c r="F94" s="222"/>
      <c r="G94" s="267">
        <f>+I6</f>
        <v>46043</v>
      </c>
      <c r="H94" s="267"/>
      <c r="I94" s="267"/>
      <c r="J94" s="267"/>
      <c r="K94" s="267"/>
      <c r="L94" s="267"/>
      <c r="M94" s="224" t="s">
        <v>283</v>
      </c>
      <c r="N94" s="222"/>
      <c r="O94" s="222"/>
      <c r="P94" s="222"/>
      <c r="Q94" s="222"/>
      <c r="R94" s="222"/>
      <c r="S94" s="100"/>
      <c r="T94" s="100"/>
      <c r="U94" s="100"/>
      <c r="V94" s="100"/>
      <c r="W94" s="100"/>
      <c r="AI94" s="98"/>
      <c r="AJ94" s="97"/>
      <c r="AK94" s="97"/>
    </row>
    <row r="95" spans="1:37" x14ac:dyDescent="0.15">
      <c r="D95" s="98"/>
      <c r="R95" s="100"/>
      <c r="S95" s="100"/>
      <c r="T95" s="100"/>
      <c r="U95" s="100"/>
      <c r="V95" s="100"/>
      <c r="W95" s="100"/>
      <c r="AI95" s="98"/>
      <c r="AJ95" s="97"/>
      <c r="AK95" s="97"/>
    </row>
    <row r="96" spans="1:37" x14ac:dyDescent="0.15">
      <c r="D96" s="263" t="s">
        <v>175</v>
      </c>
      <c r="E96" s="264"/>
      <c r="F96" s="264"/>
      <c r="G96" s="264"/>
      <c r="H96" s="264"/>
      <c r="I96" s="264"/>
      <c r="J96" s="264"/>
      <c r="K96" s="264"/>
      <c r="L96" s="264"/>
      <c r="M96" s="264"/>
      <c r="N96" s="264"/>
      <c r="O96" s="264"/>
      <c r="P96" s="264"/>
      <c r="Q96" s="264"/>
      <c r="R96" s="264"/>
      <c r="S96" s="100"/>
      <c r="T96" s="100"/>
      <c r="U96" s="100"/>
      <c r="V96" s="100"/>
      <c r="W96" s="100"/>
      <c r="AI96" s="98"/>
      <c r="AJ96" s="97"/>
      <c r="AK96" s="97"/>
    </row>
    <row r="97" spans="1:37" x14ac:dyDescent="0.15">
      <c r="D97" s="120"/>
      <c r="E97" s="120"/>
      <c r="F97" s="120"/>
      <c r="G97" s="120"/>
      <c r="H97" s="120"/>
      <c r="I97" s="120"/>
      <c r="J97" s="120"/>
      <c r="K97" s="120"/>
      <c r="L97" s="120"/>
      <c r="M97" s="120"/>
      <c r="N97" s="120"/>
      <c r="O97" s="120"/>
      <c r="P97" s="120"/>
      <c r="Q97" s="120"/>
      <c r="R97" s="120"/>
      <c r="S97" s="100"/>
      <c r="T97" s="100"/>
      <c r="U97" s="100"/>
      <c r="V97" s="100"/>
      <c r="W97" s="100"/>
      <c r="AI97" s="98"/>
      <c r="AJ97" s="97"/>
      <c r="AK97" s="97"/>
    </row>
    <row r="98" spans="1:37" x14ac:dyDescent="0.15">
      <c r="A98" s="118"/>
      <c r="B98" s="100"/>
      <c r="C98" s="100"/>
      <c r="D98" s="100"/>
      <c r="E98" s="100"/>
      <c r="F98" s="100"/>
      <c r="G98" s="100"/>
      <c r="H98" s="100"/>
      <c r="I98" s="100"/>
      <c r="J98" s="100"/>
      <c r="K98" s="100"/>
      <c r="L98" s="100"/>
      <c r="M98" s="100"/>
      <c r="N98" s="100"/>
      <c r="O98" s="100"/>
      <c r="P98" s="100"/>
      <c r="Q98" s="100"/>
      <c r="R98" s="100"/>
      <c r="S98" s="100"/>
      <c r="T98" s="100"/>
      <c r="U98" s="100"/>
      <c r="V98" s="100"/>
      <c r="W98" s="100"/>
    </row>
    <row r="99" spans="1:37" ht="17.25" x14ac:dyDescent="0.15">
      <c r="A99" s="259" t="s">
        <v>19</v>
      </c>
      <c r="B99" s="259"/>
      <c r="C99" s="259"/>
      <c r="D99" s="259"/>
      <c r="E99" s="259"/>
      <c r="F99" s="259"/>
      <c r="G99" s="259"/>
      <c r="H99" s="259"/>
      <c r="I99" s="259"/>
      <c r="J99" s="259"/>
      <c r="K99" s="259"/>
      <c r="L99" s="259"/>
      <c r="M99" s="259"/>
      <c r="N99" s="259"/>
      <c r="O99" s="259"/>
      <c r="P99" s="259"/>
      <c r="Q99" s="259"/>
      <c r="R99" s="259"/>
      <c r="S99" s="259"/>
      <c r="T99" s="259"/>
      <c r="U99" s="259"/>
      <c r="V99" s="98"/>
      <c r="W99" s="98"/>
    </row>
    <row r="100" spans="1:37" x14ac:dyDescent="0.15">
      <c r="A100" s="98"/>
      <c r="B100" s="97"/>
      <c r="C100" s="97"/>
      <c r="D100" s="97"/>
      <c r="E100" s="97"/>
      <c r="F100" s="97"/>
      <c r="G100" s="97"/>
      <c r="H100" s="97"/>
      <c r="I100" s="97"/>
      <c r="J100" s="97"/>
      <c r="K100" s="97"/>
      <c r="L100" s="97"/>
      <c r="M100" s="97"/>
      <c r="N100" s="97"/>
      <c r="O100" s="97"/>
      <c r="P100" s="97"/>
      <c r="Q100" s="97"/>
      <c r="R100" s="97"/>
      <c r="S100" s="97"/>
      <c r="T100" s="97"/>
      <c r="U100" s="97"/>
      <c r="V100" s="97"/>
      <c r="W100" s="97"/>
    </row>
    <row r="101" spans="1:37" x14ac:dyDescent="0.15">
      <c r="A101" s="222" t="s">
        <v>45</v>
      </c>
      <c r="B101" s="222"/>
      <c r="C101" s="222"/>
      <c r="D101" s="225" t="s">
        <v>182</v>
      </c>
      <c r="E101" s="225"/>
      <c r="F101" s="225"/>
      <c r="G101" s="225"/>
      <c r="H101" s="225"/>
      <c r="I101" s="225"/>
      <c r="J101" s="225"/>
      <c r="K101" s="225"/>
      <c r="L101" s="225"/>
      <c r="M101" s="225"/>
      <c r="N101" s="225"/>
      <c r="O101" s="225"/>
      <c r="P101" s="225"/>
      <c r="Q101" s="225"/>
      <c r="R101" s="225"/>
      <c r="S101" s="225"/>
      <c r="T101" s="225"/>
      <c r="U101" s="225"/>
      <c r="V101" s="100"/>
      <c r="W101" s="100"/>
    </row>
    <row r="102" spans="1:37" x14ac:dyDescent="0.15">
      <c r="A102" s="98"/>
      <c r="B102" s="97"/>
      <c r="C102" s="97"/>
      <c r="D102" s="97"/>
      <c r="E102" s="97"/>
      <c r="F102" s="97"/>
      <c r="G102" s="97"/>
      <c r="H102" s="97"/>
      <c r="I102" s="97"/>
      <c r="J102" s="97"/>
      <c r="K102" s="97"/>
      <c r="L102" s="97"/>
      <c r="M102" s="97"/>
      <c r="N102" s="97"/>
      <c r="O102" s="97"/>
      <c r="P102" s="97"/>
      <c r="Q102" s="97"/>
      <c r="R102" s="97"/>
      <c r="S102" s="97"/>
      <c r="T102" s="97"/>
      <c r="U102" s="97"/>
      <c r="V102" s="97"/>
      <c r="W102" s="97"/>
    </row>
    <row r="103" spans="1:37" x14ac:dyDescent="0.15">
      <c r="A103" s="222" t="s">
        <v>75</v>
      </c>
      <c r="B103" s="222"/>
      <c r="C103" s="222"/>
      <c r="D103" s="257" t="s">
        <v>211</v>
      </c>
      <c r="E103" s="258"/>
      <c r="F103" s="258"/>
      <c r="G103" s="225" t="s">
        <v>65</v>
      </c>
      <c r="H103" s="225"/>
      <c r="I103" s="225"/>
      <c r="J103" s="225" t="s">
        <v>202</v>
      </c>
      <c r="K103" s="223"/>
      <c r="L103" s="223"/>
      <c r="M103" s="223"/>
      <c r="N103" s="223"/>
      <c r="O103" s="223"/>
      <c r="P103" s="223"/>
      <c r="Q103" s="223"/>
      <c r="R103" s="223"/>
      <c r="S103" s="223"/>
      <c r="T103" s="223"/>
      <c r="U103" s="223"/>
    </row>
    <row r="104" spans="1:37" x14ac:dyDescent="0.15">
      <c r="A104" s="222"/>
      <c r="B104" s="222"/>
      <c r="C104" s="222"/>
      <c r="D104" s="257" t="s">
        <v>251</v>
      </c>
      <c r="E104" s="258"/>
      <c r="F104" s="258"/>
      <c r="G104" s="123"/>
      <c r="H104" s="123"/>
      <c r="J104" s="261" t="s">
        <v>203</v>
      </c>
      <c r="K104" s="261"/>
      <c r="L104" s="261"/>
      <c r="M104" s="261"/>
      <c r="N104" s="261"/>
      <c r="O104" s="261"/>
      <c r="Q104" s="121"/>
      <c r="R104" s="121"/>
      <c r="S104" s="121"/>
      <c r="T104" s="121"/>
      <c r="U104" s="121"/>
      <c r="V104" s="121"/>
      <c r="W104" s="121"/>
    </row>
    <row r="105" spans="1:37" x14ac:dyDescent="0.15">
      <c r="A105" s="97"/>
      <c r="D105" s="257" t="s">
        <v>252</v>
      </c>
      <c r="E105" s="258"/>
      <c r="F105" s="258"/>
      <c r="G105" s="123"/>
      <c r="H105" s="123"/>
      <c r="J105" s="223" t="s">
        <v>46</v>
      </c>
      <c r="K105" s="223"/>
      <c r="L105" s="223"/>
      <c r="M105" s="97"/>
      <c r="S105" s="97"/>
      <c r="T105" s="97"/>
      <c r="U105" s="97"/>
      <c r="V105" s="97"/>
      <c r="W105" s="97"/>
    </row>
    <row r="106" spans="1:37" x14ac:dyDescent="0.15">
      <c r="A106" s="97"/>
      <c r="D106" s="258" t="s">
        <v>201</v>
      </c>
      <c r="E106" s="258"/>
      <c r="F106" s="258"/>
      <c r="G106" s="123"/>
      <c r="H106" s="123"/>
      <c r="J106" s="225" t="s">
        <v>204</v>
      </c>
      <c r="K106" s="223"/>
      <c r="L106" s="223"/>
      <c r="M106" s="223"/>
      <c r="N106" s="223"/>
      <c r="O106" s="223"/>
      <c r="T106" s="97"/>
      <c r="U106" s="97"/>
      <c r="V106" s="97"/>
      <c r="W106" s="97"/>
    </row>
    <row r="107" spans="1:37" x14ac:dyDescent="0.15">
      <c r="A107" s="98"/>
      <c r="B107" s="97"/>
      <c r="C107" s="97"/>
      <c r="D107" s="97"/>
      <c r="E107" s="97"/>
      <c r="F107" s="97"/>
      <c r="G107" s="97"/>
      <c r="H107" s="97"/>
      <c r="I107" s="97"/>
      <c r="J107" s="97"/>
      <c r="K107" s="97"/>
      <c r="L107" s="97"/>
      <c r="M107" s="97"/>
      <c r="N107" s="97"/>
      <c r="O107" s="97"/>
      <c r="P107" s="97"/>
      <c r="Q107" s="97"/>
      <c r="R107" s="97"/>
      <c r="S107" s="97"/>
      <c r="T107" s="97"/>
      <c r="U107" s="97"/>
      <c r="V107" s="97"/>
      <c r="W107" s="97"/>
    </row>
    <row r="108" spans="1:37" x14ac:dyDescent="0.15">
      <c r="A108" s="222" t="s">
        <v>43</v>
      </c>
      <c r="B108" s="222"/>
      <c r="C108" s="222"/>
      <c r="D108" s="225" t="s">
        <v>207</v>
      </c>
      <c r="E108" s="225"/>
      <c r="F108" s="225"/>
      <c r="G108" s="225"/>
      <c r="H108" s="225"/>
      <c r="I108" s="225"/>
      <c r="J108" s="225"/>
      <c r="K108" s="225"/>
      <c r="L108" s="225"/>
      <c r="M108" s="225"/>
      <c r="N108" s="225"/>
      <c r="O108" s="225"/>
      <c r="P108" s="225"/>
      <c r="Q108" s="225"/>
      <c r="R108" s="225"/>
      <c r="S108" s="225"/>
      <c r="T108" s="225"/>
      <c r="U108" s="225"/>
      <c r="V108" s="225"/>
      <c r="W108" s="199"/>
    </row>
    <row r="109" spans="1:37" x14ac:dyDescent="0.15">
      <c r="A109" s="98"/>
      <c r="B109" s="98"/>
      <c r="C109" s="98"/>
      <c r="D109" s="225" t="s">
        <v>208</v>
      </c>
      <c r="E109" s="225"/>
      <c r="F109" s="225"/>
      <c r="G109" s="225"/>
      <c r="H109" s="225"/>
      <c r="I109" s="225"/>
      <c r="J109" s="225"/>
      <c r="K109" s="225"/>
      <c r="L109" s="225"/>
      <c r="M109" s="225"/>
      <c r="N109" s="225"/>
      <c r="O109" s="225"/>
      <c r="P109" s="225"/>
      <c r="Q109" s="225"/>
      <c r="R109" s="225"/>
      <c r="S109" s="225"/>
      <c r="T109" s="225"/>
      <c r="U109" s="225"/>
      <c r="V109" s="225"/>
      <c r="W109" s="199"/>
    </row>
    <row r="110" spans="1:37" x14ac:dyDescent="0.15">
      <c r="A110" s="98"/>
      <c r="B110" s="98"/>
      <c r="C110" s="98"/>
      <c r="D110" s="225" t="s">
        <v>171</v>
      </c>
      <c r="E110" s="223"/>
      <c r="F110" s="223"/>
      <c r="G110" s="223"/>
      <c r="H110" s="223"/>
      <c r="I110" s="223"/>
      <c r="J110" s="223"/>
      <c r="K110" s="223"/>
      <c r="L110" s="223"/>
      <c r="M110" s="223"/>
      <c r="N110" s="223"/>
      <c r="O110" s="223"/>
      <c r="P110" s="223"/>
      <c r="Q110" s="223"/>
      <c r="R110" s="223"/>
      <c r="S110" s="223"/>
      <c r="T110" s="223"/>
      <c r="U110" s="124"/>
    </row>
    <row r="111" spans="1:37" x14ac:dyDescent="0.15">
      <c r="A111" s="98"/>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row>
    <row r="112" spans="1:37" ht="17.25" x14ac:dyDescent="0.15">
      <c r="A112" s="259" t="s">
        <v>263</v>
      </c>
      <c r="B112" s="259"/>
      <c r="C112" s="259"/>
      <c r="D112" s="259"/>
      <c r="E112" s="259"/>
      <c r="F112" s="259"/>
      <c r="G112" s="259"/>
      <c r="H112" s="259"/>
      <c r="I112" s="259"/>
      <c r="J112" s="259"/>
      <c r="K112" s="259"/>
      <c r="L112" s="259"/>
      <c r="M112" s="259"/>
      <c r="N112" s="259"/>
      <c r="O112" s="259"/>
      <c r="P112" s="259"/>
      <c r="Q112" s="259"/>
      <c r="R112" s="259"/>
      <c r="S112" s="259"/>
      <c r="T112" s="259"/>
      <c r="U112" s="259"/>
      <c r="V112" s="98"/>
      <c r="W112" s="98"/>
    </row>
    <row r="113" spans="1:35" x14ac:dyDescent="0.15">
      <c r="A113" s="98"/>
      <c r="B113" s="97"/>
      <c r="C113" s="97"/>
      <c r="D113" s="97"/>
      <c r="E113" s="97"/>
      <c r="F113" s="97"/>
      <c r="G113" s="97"/>
      <c r="H113" s="97"/>
      <c r="I113" s="97"/>
      <c r="J113" s="97"/>
      <c r="K113" s="97"/>
      <c r="L113" s="97"/>
      <c r="M113" s="97"/>
      <c r="N113" s="97"/>
      <c r="O113" s="97"/>
      <c r="P113" s="97"/>
      <c r="Q113" s="97"/>
      <c r="R113" s="97"/>
      <c r="S113" s="97"/>
      <c r="T113" s="97"/>
      <c r="U113" s="97"/>
      <c r="V113" s="97"/>
      <c r="W113" s="97"/>
    </row>
    <row r="114" spans="1:35" x14ac:dyDescent="0.15">
      <c r="A114" s="222" t="s">
        <v>45</v>
      </c>
      <c r="B114" s="222"/>
      <c r="C114" s="222"/>
      <c r="D114" s="223" t="s">
        <v>20</v>
      </c>
      <c r="E114" s="223"/>
      <c r="F114" s="223"/>
      <c r="G114" s="223"/>
      <c r="H114" s="223"/>
      <c r="I114" s="223"/>
      <c r="J114" s="223"/>
      <c r="K114" s="223"/>
      <c r="L114" s="223"/>
      <c r="V114" s="100"/>
      <c r="W114" s="100"/>
      <c r="AI114" s="100"/>
    </row>
    <row r="115" spans="1:35" x14ac:dyDescent="0.15">
      <c r="A115" s="98"/>
      <c r="B115" s="97"/>
      <c r="C115" s="97"/>
      <c r="D115" s="97"/>
      <c r="E115" s="97"/>
      <c r="F115" s="97"/>
      <c r="G115" s="97"/>
      <c r="H115" s="97"/>
      <c r="I115" s="97"/>
      <c r="J115" s="97"/>
      <c r="K115" s="97"/>
      <c r="L115" s="97"/>
      <c r="M115" s="97"/>
      <c r="N115" s="97"/>
      <c r="O115" s="97"/>
      <c r="P115" s="97"/>
      <c r="Q115" s="97"/>
      <c r="R115" s="97"/>
      <c r="S115" s="97"/>
      <c r="T115" s="97"/>
      <c r="U115" s="97"/>
      <c r="V115" s="97"/>
      <c r="W115" s="97"/>
      <c r="AI115" s="121"/>
    </row>
    <row r="116" spans="1:35" x14ac:dyDescent="0.15">
      <c r="A116" s="222" t="s">
        <v>75</v>
      </c>
      <c r="B116" s="222"/>
      <c r="C116" s="222"/>
      <c r="D116" s="257" t="s">
        <v>211</v>
      </c>
      <c r="E116" s="258"/>
      <c r="F116" s="258"/>
      <c r="G116" s="225" t="s">
        <v>212</v>
      </c>
      <c r="H116" s="223"/>
      <c r="I116" s="223"/>
      <c r="J116" s="223" t="s">
        <v>79</v>
      </c>
      <c r="K116" s="223"/>
      <c r="L116" s="223"/>
      <c r="N116" s="260" t="s">
        <v>158</v>
      </c>
      <c r="O116" s="260"/>
      <c r="P116" s="260"/>
      <c r="Q116" s="260"/>
      <c r="R116" s="260"/>
      <c r="S116" s="260"/>
      <c r="T116" s="260"/>
      <c r="U116" s="260"/>
      <c r="V116" s="260"/>
      <c r="W116" s="130"/>
    </row>
    <row r="117" spans="1:35" x14ac:dyDescent="0.15">
      <c r="A117" s="222"/>
      <c r="B117" s="222"/>
      <c r="C117" s="222"/>
      <c r="D117" s="257" t="s">
        <v>200</v>
      </c>
      <c r="E117" s="257"/>
      <c r="F117" s="257"/>
      <c r="G117" s="225" t="s">
        <v>65</v>
      </c>
      <c r="H117" s="225"/>
      <c r="I117" s="225"/>
      <c r="J117" s="262" t="s">
        <v>199</v>
      </c>
      <c r="K117" s="262"/>
      <c r="L117" s="262"/>
      <c r="M117" s="262"/>
      <c r="N117" s="262"/>
      <c r="O117" s="262"/>
      <c r="P117" s="121"/>
      <c r="AI117" s="100"/>
    </row>
    <row r="118" spans="1:35" x14ac:dyDescent="0.15">
      <c r="A118" s="97"/>
      <c r="D118" s="257" t="s">
        <v>213</v>
      </c>
      <c r="E118" s="258"/>
      <c r="F118" s="258"/>
      <c r="G118" s="225" t="s">
        <v>214</v>
      </c>
      <c r="H118" s="223"/>
      <c r="I118" s="223"/>
      <c r="J118" s="262" t="s">
        <v>47</v>
      </c>
      <c r="K118" s="262"/>
      <c r="L118" s="262"/>
      <c r="M118" s="262"/>
      <c r="N118" s="262"/>
      <c r="O118" s="262"/>
      <c r="P118" s="135"/>
      <c r="AI118" s="97"/>
    </row>
    <row r="119" spans="1:35" x14ac:dyDescent="0.15">
      <c r="A119" s="97"/>
      <c r="D119" s="257" t="s">
        <v>215</v>
      </c>
      <c r="E119" s="258"/>
      <c r="F119" s="258"/>
      <c r="G119" s="97"/>
      <c r="H119" s="97"/>
      <c r="I119" s="97"/>
      <c r="J119" s="225" t="s">
        <v>205</v>
      </c>
      <c r="K119" s="225"/>
      <c r="L119" s="225"/>
      <c r="M119" s="221" t="s">
        <v>286</v>
      </c>
      <c r="N119" s="221"/>
      <c r="O119" s="221"/>
      <c r="P119" s="221"/>
      <c r="Q119" s="221"/>
      <c r="R119" s="221"/>
      <c r="S119" s="221"/>
      <c r="T119" s="221"/>
      <c r="U119" s="221"/>
      <c r="V119" s="221"/>
      <c r="W119" s="130"/>
    </row>
    <row r="120" spans="1:35" x14ac:dyDescent="0.15">
      <c r="A120" s="97"/>
      <c r="D120" s="257" t="s">
        <v>268</v>
      </c>
      <c r="E120" s="258"/>
      <c r="F120" s="258"/>
      <c r="J120" s="225" t="s">
        <v>206</v>
      </c>
      <c r="K120" s="225"/>
      <c r="L120" s="225"/>
      <c r="M120" s="225"/>
      <c r="N120" s="225"/>
      <c r="O120" s="225"/>
      <c r="P120" s="225"/>
      <c r="Q120" s="225"/>
      <c r="R120" s="225"/>
      <c r="S120" s="134"/>
      <c r="T120" s="134"/>
      <c r="U120" s="134"/>
      <c r="V120" s="134"/>
      <c r="W120" s="134"/>
    </row>
    <row r="121" spans="1:35" x14ac:dyDescent="0.15">
      <c r="A121" s="97"/>
      <c r="D121" s="125"/>
      <c r="E121" s="125"/>
      <c r="F121" s="125"/>
      <c r="J121" s="100"/>
      <c r="K121" s="100"/>
      <c r="L121" s="100"/>
      <c r="M121" s="100"/>
      <c r="N121" s="130"/>
      <c r="O121" s="130"/>
      <c r="P121" s="130"/>
      <c r="Q121" s="130"/>
      <c r="R121" s="130"/>
      <c r="S121" s="130"/>
      <c r="T121" s="130"/>
      <c r="U121" s="130"/>
      <c r="V121" s="130"/>
      <c r="W121" s="130"/>
    </row>
    <row r="122" spans="1:35" x14ac:dyDescent="0.15">
      <c r="A122" s="97"/>
      <c r="D122" s="125"/>
      <c r="E122" s="125"/>
      <c r="F122" s="125"/>
      <c r="J122" s="100"/>
      <c r="K122" s="100"/>
      <c r="L122" s="100"/>
      <c r="M122" s="100"/>
      <c r="N122" s="100"/>
      <c r="O122" s="100"/>
      <c r="P122" s="100"/>
      <c r="Q122" s="100"/>
      <c r="R122" s="100"/>
      <c r="S122" s="100"/>
      <c r="T122" s="100"/>
      <c r="U122" s="100"/>
      <c r="V122" s="100"/>
      <c r="W122" s="100"/>
    </row>
    <row r="123" spans="1:35" ht="13.5" x14ac:dyDescent="0.15">
      <c r="A123" s="131"/>
      <c r="B123" s="133" t="s">
        <v>289</v>
      </c>
      <c r="C123"/>
      <c r="D123" s="126"/>
      <c r="E123" s="2"/>
      <c r="F123" s="2"/>
      <c r="G123" s="2"/>
      <c r="J123" s="100"/>
      <c r="K123" s="100"/>
      <c r="L123" s="100"/>
      <c r="M123" s="100"/>
      <c r="N123" s="100"/>
      <c r="O123" s="100"/>
      <c r="P123" s="100"/>
      <c r="Q123" s="100"/>
      <c r="R123" s="100"/>
      <c r="S123" s="100"/>
      <c r="T123" s="100"/>
      <c r="U123" s="100"/>
      <c r="V123" s="100"/>
      <c r="W123" s="100"/>
    </row>
    <row r="124" spans="1:35" ht="13.5" x14ac:dyDescent="0.15">
      <c r="A124" s="131"/>
      <c r="B124" s="133" t="s">
        <v>290</v>
      </c>
      <c r="C124"/>
      <c r="D124" s="126"/>
      <c r="E124" s="2"/>
      <c r="F124" s="2"/>
      <c r="G124" s="2"/>
      <c r="J124" s="100"/>
      <c r="K124" s="100"/>
      <c r="L124" s="100"/>
      <c r="M124" s="100"/>
      <c r="N124" s="100"/>
      <c r="O124" s="100"/>
      <c r="P124" s="100"/>
      <c r="Q124" s="100"/>
      <c r="R124" s="100"/>
      <c r="S124" s="100"/>
      <c r="T124" s="100"/>
      <c r="U124" s="100"/>
      <c r="V124" s="100"/>
      <c r="W124" s="100"/>
    </row>
    <row r="125" spans="1:35" ht="13.5" x14ac:dyDescent="0.15">
      <c r="A125" s="132"/>
      <c r="B125" s="133"/>
      <c r="C125"/>
      <c r="D125" s="126"/>
      <c r="E125" s="2"/>
      <c r="F125" s="2"/>
      <c r="G125" s="2"/>
      <c r="J125" s="100"/>
      <c r="K125" s="100"/>
      <c r="L125" s="100"/>
      <c r="M125" s="100"/>
      <c r="N125" s="100"/>
      <c r="O125" s="100"/>
      <c r="P125" s="100"/>
      <c r="Q125" s="100"/>
      <c r="R125" s="100"/>
      <c r="S125" s="100"/>
      <c r="T125" s="100"/>
      <c r="U125" s="100"/>
      <c r="V125" s="100"/>
      <c r="W125" s="100"/>
    </row>
    <row r="126" spans="1:35" ht="13.5" x14ac:dyDescent="0.15">
      <c r="A126" s="132"/>
      <c r="B126" s="133"/>
      <c r="C126"/>
      <c r="D126" s="126"/>
      <c r="E126" s="2"/>
      <c r="F126" s="2"/>
      <c r="G126" s="2"/>
      <c r="J126" s="100"/>
      <c r="K126" s="100"/>
      <c r="L126" s="100"/>
      <c r="M126" s="100"/>
      <c r="N126" s="100"/>
      <c r="O126" s="100"/>
      <c r="P126" s="100"/>
      <c r="Q126" s="100"/>
      <c r="R126" s="100"/>
      <c r="S126" s="100"/>
      <c r="T126" s="100"/>
      <c r="U126" s="100"/>
      <c r="V126" s="100"/>
      <c r="W126" s="100"/>
    </row>
    <row r="127" spans="1:35" x14ac:dyDescent="0.15">
      <c r="A127" s="73"/>
      <c r="C127"/>
      <c r="D127" s="126"/>
      <c r="E127" s="2"/>
      <c r="F127" s="2"/>
      <c r="G127" s="2"/>
      <c r="J127" s="100"/>
      <c r="K127" s="100"/>
      <c r="L127" s="100"/>
      <c r="M127" s="100"/>
      <c r="N127" s="100"/>
      <c r="O127" s="100"/>
      <c r="P127" s="100"/>
      <c r="Q127" s="100"/>
      <c r="R127" s="100"/>
      <c r="S127" s="100"/>
      <c r="T127" s="100"/>
      <c r="U127" s="100"/>
      <c r="V127" s="100"/>
      <c r="W127" s="100"/>
    </row>
    <row r="128" spans="1:35" ht="13.5" x14ac:dyDescent="0.15">
      <c r="A128" s="206"/>
      <c r="B128" s="60"/>
      <c r="C128" s="60"/>
      <c r="D128" s="60"/>
      <c r="E128" s="60"/>
      <c r="F128" s="60"/>
      <c r="G128" s="60"/>
      <c r="H128" s="60"/>
      <c r="I128" s="60"/>
      <c r="J128" s="60"/>
      <c r="K128" s="60"/>
      <c r="L128" s="60"/>
      <c r="M128" s="60"/>
      <c r="N128" s="60"/>
      <c r="O128" s="60"/>
      <c r="P128" s="60"/>
      <c r="Q128" s="60"/>
      <c r="R128" s="60"/>
      <c r="S128" s="60"/>
      <c r="T128" s="60"/>
      <c r="U128" s="60"/>
      <c r="V128" s="60"/>
    </row>
    <row r="130" spans="1:22" x14ac:dyDescent="0.15">
      <c r="A130" s="209"/>
      <c r="B130" s="2"/>
      <c r="C130" s="2"/>
      <c r="D130" s="2"/>
      <c r="E130" s="2"/>
      <c r="F130" s="2"/>
      <c r="G130" s="2"/>
      <c r="H130" s="2"/>
      <c r="I130" s="2"/>
      <c r="J130" s="2"/>
      <c r="K130" s="2"/>
      <c r="L130" s="2"/>
      <c r="M130" s="2"/>
      <c r="N130" s="2"/>
      <c r="O130" s="2"/>
      <c r="P130" s="2"/>
      <c r="Q130" s="2"/>
      <c r="R130" s="2"/>
      <c r="S130" s="2"/>
      <c r="T130" s="2"/>
      <c r="U130" s="2"/>
      <c r="V130" s="2"/>
    </row>
    <row r="131" spans="1:22" ht="13.5" x14ac:dyDescent="0.15">
      <c r="A131" s="270"/>
      <c r="B131" s="271"/>
      <c r="C131" s="271"/>
      <c r="D131" s="271"/>
      <c r="E131" s="271"/>
      <c r="F131" s="271"/>
      <c r="G131" s="271"/>
      <c r="H131" s="271"/>
      <c r="I131" s="271"/>
      <c r="J131" s="271"/>
      <c r="K131" s="271"/>
      <c r="L131" s="271"/>
      <c r="M131" s="271"/>
      <c r="N131" s="271"/>
      <c r="O131" s="271"/>
      <c r="P131" s="271"/>
      <c r="Q131" s="271"/>
      <c r="R131" s="271"/>
      <c r="S131" s="271"/>
      <c r="T131" s="271"/>
      <c r="U131" s="271"/>
      <c r="V131" s="271"/>
    </row>
  </sheetData>
  <mergeCells count="156">
    <mergeCell ref="A131:V131"/>
    <mergeCell ref="D80:E80"/>
    <mergeCell ref="F19:G20"/>
    <mergeCell ref="H19:I20"/>
    <mergeCell ref="J19:K20"/>
    <mergeCell ref="H21:I22"/>
    <mergeCell ref="J21:K22"/>
    <mergeCell ref="H23:I24"/>
    <mergeCell ref="J23:K24"/>
    <mergeCell ref="F21:G22"/>
    <mergeCell ref="F23:G24"/>
    <mergeCell ref="F34:G35"/>
    <mergeCell ref="F32:G33"/>
    <mergeCell ref="H32:I33"/>
    <mergeCell ref="J32:K33"/>
    <mergeCell ref="A84:C84"/>
    <mergeCell ref="D114:L114"/>
    <mergeCell ref="D103:F103"/>
    <mergeCell ref="H25:I26"/>
    <mergeCell ref="J25:K26"/>
    <mergeCell ref="H27:I28"/>
    <mergeCell ref="D109:V109"/>
    <mergeCell ref="D120:F120"/>
    <mergeCell ref="A88:C88"/>
    <mergeCell ref="D60:V61"/>
    <mergeCell ref="D62:U62"/>
    <mergeCell ref="D45:U46"/>
    <mergeCell ref="D53:U53"/>
    <mergeCell ref="B72:J72"/>
    <mergeCell ref="J119:L119"/>
    <mergeCell ref="G118:I118"/>
    <mergeCell ref="J118:O118"/>
    <mergeCell ref="D88:U88"/>
    <mergeCell ref="D63:U63"/>
    <mergeCell ref="D64:U64"/>
    <mergeCell ref="A116:C116"/>
    <mergeCell ref="D78:E78"/>
    <mergeCell ref="D79:E79"/>
    <mergeCell ref="F82:K82"/>
    <mergeCell ref="L82:P82"/>
    <mergeCell ref="D84:U86"/>
    <mergeCell ref="D77:E77"/>
    <mergeCell ref="D93:G93"/>
    <mergeCell ref="G103:I103"/>
    <mergeCell ref="G91:L91"/>
    <mergeCell ref="G94:L94"/>
    <mergeCell ref="A74:V74"/>
    <mergeCell ref="D101:U101"/>
    <mergeCell ref="J120:R120"/>
    <mergeCell ref="A67:C67"/>
    <mergeCell ref="A101:C101"/>
    <mergeCell ref="A90:C90"/>
    <mergeCell ref="A103:C103"/>
    <mergeCell ref="G116:I116"/>
    <mergeCell ref="G117:I117"/>
    <mergeCell ref="J104:O104"/>
    <mergeCell ref="D110:T110"/>
    <mergeCell ref="J103:U103"/>
    <mergeCell ref="D105:F105"/>
    <mergeCell ref="J105:L105"/>
    <mergeCell ref="J106:O106"/>
    <mergeCell ref="A117:C117"/>
    <mergeCell ref="J117:O117"/>
    <mergeCell ref="J116:L116"/>
    <mergeCell ref="M94:R94"/>
    <mergeCell ref="E91:F91"/>
    <mergeCell ref="D90:G90"/>
    <mergeCell ref="A99:U99"/>
    <mergeCell ref="D119:F119"/>
    <mergeCell ref="E94:F94"/>
    <mergeCell ref="D96:R96"/>
    <mergeCell ref="D104:F104"/>
    <mergeCell ref="D116:F116"/>
    <mergeCell ref="D117:F117"/>
    <mergeCell ref="D118:F118"/>
    <mergeCell ref="A112:U112"/>
    <mergeCell ref="A108:C108"/>
    <mergeCell ref="D106:F106"/>
    <mergeCell ref="N116:V116"/>
    <mergeCell ref="D108:V108"/>
    <mergeCell ref="A104:C104"/>
    <mergeCell ref="M91:R91"/>
    <mergeCell ref="A114:C114"/>
    <mergeCell ref="D1:E1"/>
    <mergeCell ref="G1:H1"/>
    <mergeCell ref="J2:K2"/>
    <mergeCell ref="C3:E3"/>
    <mergeCell ref="F3:I3"/>
    <mergeCell ref="F4:H4"/>
    <mergeCell ref="F5:H5"/>
    <mergeCell ref="F6:H6"/>
    <mergeCell ref="F7:H7"/>
    <mergeCell ref="I4:K4"/>
    <mergeCell ref="I6:K6"/>
    <mergeCell ref="I7:K7"/>
    <mergeCell ref="I1:P1"/>
    <mergeCell ref="O4:R4"/>
    <mergeCell ref="A14:C14"/>
    <mergeCell ref="D14:U14"/>
    <mergeCell ref="A16:C16"/>
    <mergeCell ref="D16:H16"/>
    <mergeCell ref="D17:H17"/>
    <mergeCell ref="O16:R16"/>
    <mergeCell ref="F77:L77"/>
    <mergeCell ref="A75:C75"/>
    <mergeCell ref="D81:E81"/>
    <mergeCell ref="F81:K81"/>
    <mergeCell ref="L81:P81"/>
    <mergeCell ref="A77:C77"/>
    <mergeCell ref="M77:O77"/>
    <mergeCell ref="F78:U78"/>
    <mergeCell ref="F80:U80"/>
    <mergeCell ref="F79:U79"/>
    <mergeCell ref="D75:U75"/>
    <mergeCell ref="J27:K28"/>
    <mergeCell ref="F27:G28"/>
    <mergeCell ref="S4:V4"/>
    <mergeCell ref="O5:R5"/>
    <mergeCell ref="S5:V5"/>
    <mergeCell ref="O6:R6"/>
    <mergeCell ref="S6:V6"/>
    <mergeCell ref="L4:N4"/>
    <mergeCell ref="L5:N5"/>
    <mergeCell ref="L6:N6"/>
    <mergeCell ref="F9:H9"/>
    <mergeCell ref="I5:K5"/>
    <mergeCell ref="O17:R17"/>
    <mergeCell ref="I16:N16"/>
    <mergeCell ref="I17:N17"/>
    <mergeCell ref="F25:G26"/>
    <mergeCell ref="A11:V11"/>
    <mergeCell ref="A12:V12"/>
    <mergeCell ref="M119:V119"/>
    <mergeCell ref="A55:C55"/>
    <mergeCell ref="A59:C59"/>
    <mergeCell ref="D59:U59"/>
    <mergeCell ref="D52:U52"/>
    <mergeCell ref="D50:U51"/>
    <mergeCell ref="A43:C43"/>
    <mergeCell ref="D43:U44"/>
    <mergeCell ref="A19:C19"/>
    <mergeCell ref="D19:E19"/>
    <mergeCell ref="A41:C41"/>
    <mergeCell ref="A50:C50"/>
    <mergeCell ref="F36:G37"/>
    <mergeCell ref="F38:G39"/>
    <mergeCell ref="H38:K39"/>
    <mergeCell ref="H36:I37"/>
    <mergeCell ref="J36:K37"/>
    <mergeCell ref="H29:K30"/>
    <mergeCell ref="F29:G30"/>
    <mergeCell ref="H34:I35"/>
    <mergeCell ref="J34:K35"/>
    <mergeCell ref="D47:U48"/>
    <mergeCell ref="D41:U41"/>
    <mergeCell ref="D32:E32"/>
  </mergeCells>
  <phoneticPr fontId="2"/>
  <conditionalFormatting sqref="D41:U41">
    <cfRule type="cellIs" dxfId="2" priority="3" operator="between">
      <formula>"令和1年5月1日を基準とする。"</formula>
      <formula>"令和1年12月31日を基準とする。"</formula>
    </cfRule>
    <cfRule type="cellIs" priority="4" operator="between">
      <formula>43586</formula>
      <formula>43830</formula>
    </cfRule>
  </conditionalFormatting>
  <conditionalFormatting sqref="F77:L77">
    <cfRule type="cellIs" dxfId="1" priority="1" operator="between">
      <formula>43586</formula>
      <formula>43830</formula>
    </cfRule>
    <cfRule type="cellIs" dxfId="0" priority="2" operator="between">
      <formula>"令和 1 年 5 月 1 日 (木)"</formula>
      <formula>"令和 1 年 12 月 31日 (木)"</formula>
    </cfRule>
  </conditionalFormatting>
  <pageMargins left="0.59055118110236227" right="0.19685039370078741" top="0.78740157480314965" bottom="0.47244094488188981" header="0.31496062992125984" footer="0.31496062992125984"/>
  <pageSetup paperSize="9" scale="98" orientation="portrait" horizontalDpi="4294967293" r:id="rId1"/>
  <headerFooter>
    <oddFooter>&amp;C６</oddFooter>
  </headerFooter>
  <rowBreaks count="1" manualBreakCount="1">
    <brk id="74" max="21"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41"/>
  <sheetViews>
    <sheetView zoomScale="80" zoomScaleNormal="80" workbookViewId="0">
      <selection activeCell="D107" sqref="D107:G107"/>
    </sheetView>
  </sheetViews>
  <sheetFormatPr defaultColWidth="8.85546875" defaultRowHeight="16.5" x14ac:dyDescent="0.15"/>
  <cols>
    <col min="1" max="3" width="8.85546875" style="192"/>
    <col min="4" max="6" width="12.140625" style="192" customWidth="1"/>
    <col min="7" max="16384" width="8.85546875" style="192"/>
  </cols>
  <sheetData>
    <row r="1" spans="1:6" x14ac:dyDescent="0.15">
      <c r="A1" s="192" t="s">
        <v>50</v>
      </c>
      <c r="B1" s="192" t="s">
        <v>257</v>
      </c>
      <c r="C1" s="192" t="s">
        <v>258</v>
      </c>
      <c r="D1" s="192" t="str" cm="1">
        <f t="array" ref="D1">IFERROR(INDEX(アル女!D:D,SMALL(IF(アル女!D:D&lt;&gt;"",ROW(アル女!D:D)),ROW())),"")</f>
        <v>カテゴリ</v>
      </c>
      <c r="E1" s="192" t="str" cm="1">
        <f t="array" ref="E1">IFERROR(INDEX(アル女!E:E,SMALL(IF(アル女!E:E&lt;&gt;"",ROW(アル女!E:E)),ROW())),"")</f>
        <v>氏名</v>
      </c>
      <c r="F1" s="192" t="str" cm="1">
        <f t="array" ref="F1">IFERROR(INDEX(アル女!F:F,SMALL(IF(アル女!F:F&lt;&gt;"",ROW(アル女!F:F)),ROW())),"")</f>
        <v>校下団</v>
      </c>
    </row>
    <row r="2" spans="1:6" x14ac:dyDescent="0.15">
      <c r="C2" s="192" t="str">
        <f>IF(申込書!A$2="","",申込書!A$2)</f>
        <v/>
      </c>
      <c r="D2" s="192" t="str" cm="1">
        <f t="array" ref="D2">IFERROR(INDEX(アル女!D$1:D$41,SMALL(IF(アル女!E$1:E$41&lt;&gt;"",ROW(アル女!E$1:E$41)),ROW())),"")</f>
        <v/>
      </c>
      <c r="E2" s="192" t="str" cm="1">
        <f t="array" ref="E2">IFERROR(INDEX(アル女!E$1:E$41,SMALL(IF(アル女!E$1:E$41&lt;&gt;"",ROW(アル女!E$1:E$41)),ROW())),"")</f>
        <v/>
      </c>
      <c r="F2" s="192" t="str">
        <f>IF(申込書!A$2="","",申込書!F$2)</f>
        <v/>
      </c>
    </row>
    <row r="3" spans="1:6" x14ac:dyDescent="0.15">
      <c r="C3" s="192" t="str">
        <f>IF(申込書!A$2="","",申込書!A$2)</f>
        <v/>
      </c>
      <c r="D3" s="192" t="str" cm="1">
        <f t="array" ref="D3">IFERROR(INDEX(アル女!D$1:D$41,SMALL(IF(アル女!E$1:E$41&lt;&gt;"",ROW(アル女!E$1:E$41)),ROW())),"")</f>
        <v/>
      </c>
      <c r="E3" s="192" t="str" cm="1">
        <f t="array" ref="E3">IFERROR(INDEX(アル女!E$1:E$41,SMALL(IF(アル女!E$1:E$41&lt;&gt;"",ROW(アル女!E$1:E$41)),ROW())),"")</f>
        <v/>
      </c>
      <c r="F3" s="192" t="str">
        <f>+F$2</f>
        <v/>
      </c>
    </row>
    <row r="4" spans="1:6" x14ac:dyDescent="0.15">
      <c r="C4" s="192" t="str">
        <f>IF(申込書!A$2="","",申込書!A$2)</f>
        <v/>
      </c>
      <c r="D4" s="192" t="str" cm="1">
        <f t="array" ref="D4">IFERROR(INDEX(アル女!D$1:D$41,SMALL(IF(アル女!E$1:E$41&lt;&gt;"",ROW(アル女!E$1:E$41)),ROW())),"")</f>
        <v/>
      </c>
      <c r="E4" s="192" t="str" cm="1">
        <f t="array" ref="E4">IFERROR(INDEX(アル女!E$1:E$41,SMALL(IF(アル女!E$1:E$41&lt;&gt;"",ROW(アル女!E$1:E$41)),ROW())),"")</f>
        <v/>
      </c>
      <c r="F4" s="192" t="str">
        <f t="shared" ref="F4:F41" si="0">+F$2</f>
        <v/>
      </c>
    </row>
    <row r="5" spans="1:6" x14ac:dyDescent="0.15">
      <c r="C5" s="192" t="str">
        <f>IF(申込書!A$2="","",申込書!A$2)</f>
        <v/>
      </c>
      <c r="D5" s="192" t="str" cm="1">
        <f t="array" ref="D5">IFERROR(INDEX(アル女!D$1:D$41,SMALL(IF(アル女!E$1:E$41&lt;&gt;"",ROW(アル女!E$1:E$41)),ROW())),"")</f>
        <v/>
      </c>
      <c r="E5" s="192" t="str" cm="1">
        <f t="array" ref="E5">IFERROR(INDEX(アル女!E$1:E$41,SMALL(IF(アル女!E$1:E$41&lt;&gt;"",ROW(アル女!E$1:E$41)),ROW())),"")</f>
        <v/>
      </c>
      <c r="F5" s="192" t="str">
        <f t="shared" si="0"/>
        <v/>
      </c>
    </row>
    <row r="6" spans="1:6" x14ac:dyDescent="0.15">
      <c r="C6" s="192" t="str">
        <f>IF(申込書!A$2="","",申込書!A$2)</f>
        <v/>
      </c>
      <c r="D6" s="192" t="str" cm="1">
        <f t="array" ref="D6">IFERROR(INDEX(アル女!D$1:D$41,SMALL(IF(アル女!E$1:E$41&lt;&gt;"",ROW(アル女!E$1:E$41)),ROW())),"")</f>
        <v/>
      </c>
      <c r="E6" s="192" t="str" cm="1">
        <f t="array" ref="E6">IFERROR(INDEX(アル女!E$1:E$41,SMALL(IF(アル女!E$1:E$41&lt;&gt;"",ROW(アル女!E$1:E$41)),ROW())),"")</f>
        <v/>
      </c>
      <c r="F6" s="192" t="str">
        <f t="shared" si="0"/>
        <v/>
      </c>
    </row>
    <row r="7" spans="1:6" x14ac:dyDescent="0.15">
      <c r="C7" s="192" t="str">
        <f>IF(申込書!A$2="","",申込書!A$2)</f>
        <v/>
      </c>
      <c r="D7" s="192" t="str" cm="1">
        <f t="array" ref="D7">IFERROR(INDEX(アル女!D$1:D$41,SMALL(IF(アル女!E$1:E$41&lt;&gt;"",ROW(アル女!E$1:E$41)),ROW())),"")</f>
        <v/>
      </c>
      <c r="E7" s="192" t="str" cm="1">
        <f t="array" ref="E7">IFERROR(INDEX(アル女!E$1:E$41,SMALL(IF(アル女!E$1:E$41&lt;&gt;"",ROW(アル女!E$1:E$41)),ROW())),"")</f>
        <v/>
      </c>
      <c r="F7" s="192" t="str">
        <f t="shared" si="0"/>
        <v/>
      </c>
    </row>
    <row r="8" spans="1:6" x14ac:dyDescent="0.15">
      <c r="C8" s="192" t="str">
        <f>IF(申込書!A$2="","",申込書!A$2)</f>
        <v/>
      </c>
      <c r="D8" s="192" t="str" cm="1">
        <f t="array" ref="D8">IFERROR(INDEX(アル女!D$1:D$41,SMALL(IF(アル女!E$1:E$41&lt;&gt;"",ROW(アル女!E$1:E$41)),ROW())),"")</f>
        <v/>
      </c>
      <c r="E8" s="192" t="str" cm="1">
        <f t="array" ref="E8">IFERROR(INDEX(アル女!E$1:E$41,SMALL(IF(アル女!E$1:E$41&lt;&gt;"",ROW(アル女!E$1:E$41)),ROW())),"")</f>
        <v/>
      </c>
      <c r="F8" s="192" t="str">
        <f t="shared" si="0"/>
        <v/>
      </c>
    </row>
    <row r="9" spans="1:6" x14ac:dyDescent="0.15">
      <c r="C9" s="192" t="str">
        <f>IF(申込書!A$2="","",申込書!A$2)</f>
        <v/>
      </c>
      <c r="D9" s="192" t="str" cm="1">
        <f t="array" ref="D9">IFERROR(INDEX(アル女!D$1:D$41,SMALL(IF(アル女!E$1:E$41&lt;&gt;"",ROW(アル女!E$1:E$41)),ROW())),"")</f>
        <v/>
      </c>
      <c r="E9" s="192" t="str" cm="1">
        <f t="array" ref="E9">IFERROR(INDEX(アル女!E$1:E$41,SMALL(IF(アル女!E$1:E$41&lt;&gt;"",ROW(アル女!E$1:E$41)),ROW())),"")</f>
        <v/>
      </c>
      <c r="F9" s="192" t="str">
        <f t="shared" si="0"/>
        <v/>
      </c>
    </row>
    <row r="10" spans="1:6" x14ac:dyDescent="0.15">
      <c r="C10" s="192" t="str">
        <f>IF(申込書!A$2="","",申込書!A$2)</f>
        <v/>
      </c>
      <c r="D10" s="192" t="str" cm="1">
        <f t="array" ref="D10">IFERROR(INDEX(アル女!D$1:D$41,SMALL(IF(アル女!E$1:E$41&lt;&gt;"",ROW(アル女!E$1:E$41)),ROW())),"")</f>
        <v/>
      </c>
      <c r="E10" s="192" t="str" cm="1">
        <f t="array" ref="E10">IFERROR(INDEX(アル女!E$1:E$41,SMALL(IF(アル女!E$1:E$41&lt;&gt;"",ROW(アル女!E$1:E$41)),ROW())),"")</f>
        <v/>
      </c>
      <c r="F10" s="192" t="str">
        <f t="shared" si="0"/>
        <v/>
      </c>
    </row>
    <row r="11" spans="1:6" x14ac:dyDescent="0.15">
      <c r="C11" s="192" t="str">
        <f>IF(申込書!A$2="","",申込書!A$2)</f>
        <v/>
      </c>
      <c r="D11" s="192" t="str" cm="1">
        <f t="array" ref="D11">IFERROR(INDEX(アル女!D$1:D$41,SMALL(IF(アル女!E$1:E$41&lt;&gt;"",ROW(アル女!E$1:E$41)),ROW())),"")</f>
        <v/>
      </c>
      <c r="E11" s="192" t="str" cm="1">
        <f t="array" ref="E11">IFERROR(INDEX(アル女!E$1:E$41,SMALL(IF(アル女!E$1:E$41&lt;&gt;"",ROW(アル女!E$1:E$41)),ROW())),"")</f>
        <v/>
      </c>
      <c r="F11" s="192" t="str">
        <f t="shared" si="0"/>
        <v/>
      </c>
    </row>
    <row r="12" spans="1:6" x14ac:dyDescent="0.15">
      <c r="C12" s="192" t="str">
        <f>IF(申込書!A$2="","",申込書!A$2)</f>
        <v/>
      </c>
      <c r="D12" s="192" t="str" cm="1">
        <f t="array" ref="D12">IFERROR(INDEX(アル女!D$1:D$41,SMALL(IF(アル女!E$1:E$41&lt;&gt;"",ROW(アル女!E$1:E$41)),ROW())),"")</f>
        <v/>
      </c>
      <c r="E12" s="192" t="str" cm="1">
        <f t="array" ref="E12">IFERROR(INDEX(アル女!E$1:E$41,SMALL(IF(アル女!E$1:E$41&lt;&gt;"",ROW(アル女!E$1:E$41)),ROW())),"")</f>
        <v/>
      </c>
      <c r="F12" s="192" t="str">
        <f t="shared" si="0"/>
        <v/>
      </c>
    </row>
    <row r="13" spans="1:6" x14ac:dyDescent="0.15">
      <c r="C13" s="192" t="str">
        <f>IF(申込書!A$2="","",申込書!A$2)</f>
        <v/>
      </c>
      <c r="D13" s="192" t="str" cm="1">
        <f t="array" ref="D13">IFERROR(INDEX(アル女!D$1:D$41,SMALL(IF(アル女!E$1:E$41&lt;&gt;"",ROW(アル女!E$1:E$41)),ROW())),"")</f>
        <v/>
      </c>
      <c r="E13" s="192" t="str" cm="1">
        <f t="array" ref="E13">IFERROR(INDEX(アル女!E$1:E$41,SMALL(IF(アル女!E$1:E$41&lt;&gt;"",ROW(アル女!E$1:E$41)),ROW())),"")</f>
        <v/>
      </c>
      <c r="F13" s="192" t="str">
        <f t="shared" si="0"/>
        <v/>
      </c>
    </row>
    <row r="14" spans="1:6" x14ac:dyDescent="0.15">
      <c r="C14" s="192" t="str">
        <f>IF(申込書!A$2="","",申込書!A$2)</f>
        <v/>
      </c>
      <c r="D14" s="192" t="str" cm="1">
        <f t="array" ref="D14">IFERROR(INDEX(アル女!D$1:D$41,SMALL(IF(アル女!E$1:E$41&lt;&gt;"",ROW(アル女!E$1:E$41)),ROW())),"")</f>
        <v/>
      </c>
      <c r="E14" s="192" t="str" cm="1">
        <f t="array" ref="E14">IFERROR(INDEX(アル女!E$1:E$41,SMALL(IF(アル女!E$1:E$41&lt;&gt;"",ROW(アル女!E$1:E$41)),ROW())),"")</f>
        <v/>
      </c>
      <c r="F14" s="192" t="str">
        <f t="shared" si="0"/>
        <v/>
      </c>
    </row>
    <row r="15" spans="1:6" x14ac:dyDescent="0.15">
      <c r="C15" s="192" t="str">
        <f>IF(申込書!A$2="","",申込書!A$2)</f>
        <v/>
      </c>
      <c r="D15" s="192" t="str" cm="1">
        <f t="array" ref="D15">IFERROR(INDEX(アル女!D$1:D$41,SMALL(IF(アル女!E$1:E$41&lt;&gt;"",ROW(アル女!E$1:E$41)),ROW())),"")</f>
        <v/>
      </c>
      <c r="E15" s="192" t="str" cm="1">
        <f t="array" ref="E15">IFERROR(INDEX(アル女!E$1:E$41,SMALL(IF(アル女!E$1:E$41&lt;&gt;"",ROW(アル女!E$1:E$41)),ROW())),"")</f>
        <v/>
      </c>
      <c r="F15" s="192" t="str">
        <f t="shared" si="0"/>
        <v/>
      </c>
    </row>
    <row r="16" spans="1:6" x14ac:dyDescent="0.15">
      <c r="C16" s="192" t="str">
        <f>IF(申込書!A$2="","",申込書!A$2)</f>
        <v/>
      </c>
      <c r="D16" s="192" t="str" cm="1">
        <f t="array" ref="D16">IFERROR(INDEX(アル女!D$1:D$41,SMALL(IF(アル女!E$1:E$41&lt;&gt;"",ROW(アル女!E$1:E$41)),ROW())),"")</f>
        <v/>
      </c>
      <c r="E16" s="192" t="str" cm="1">
        <f t="array" ref="E16">IFERROR(INDEX(アル女!E$1:E$41,SMALL(IF(アル女!E$1:E$41&lt;&gt;"",ROW(アル女!E$1:E$41)),ROW())),"")</f>
        <v/>
      </c>
      <c r="F16" s="192" t="str">
        <f t="shared" si="0"/>
        <v/>
      </c>
    </row>
    <row r="17" spans="3:6" x14ac:dyDescent="0.15">
      <c r="C17" s="192" t="str">
        <f>IF(申込書!A$2="","",申込書!A$2)</f>
        <v/>
      </c>
      <c r="D17" s="192" t="str" cm="1">
        <f t="array" ref="D17">IFERROR(INDEX(アル女!D$1:D$41,SMALL(IF(アル女!E$1:E$41&lt;&gt;"",ROW(アル女!E$1:E$41)),ROW())),"")</f>
        <v/>
      </c>
      <c r="E17" s="192" t="str" cm="1">
        <f t="array" ref="E17">IFERROR(INDEX(アル女!E$1:E$41,SMALL(IF(アル女!E$1:E$41&lt;&gt;"",ROW(アル女!E$1:E$41)),ROW())),"")</f>
        <v/>
      </c>
      <c r="F17" s="192" t="str">
        <f t="shared" si="0"/>
        <v/>
      </c>
    </row>
    <row r="18" spans="3:6" x14ac:dyDescent="0.15">
      <c r="C18" s="192" t="str">
        <f>IF(申込書!A$2="","",申込書!A$2)</f>
        <v/>
      </c>
      <c r="D18" s="192" t="str" cm="1">
        <f t="array" ref="D18">IFERROR(INDEX(アル女!D$1:D$41,SMALL(IF(アル女!E$1:E$41&lt;&gt;"",ROW(アル女!E$1:E$41)),ROW())),"")</f>
        <v/>
      </c>
      <c r="E18" s="192" t="str" cm="1">
        <f t="array" ref="E18">IFERROR(INDEX(アル女!E$1:E$41,SMALL(IF(アル女!E$1:E$41&lt;&gt;"",ROW(アル女!E$1:E$41)),ROW())),"")</f>
        <v/>
      </c>
      <c r="F18" s="192" t="str">
        <f t="shared" si="0"/>
        <v/>
      </c>
    </row>
    <row r="19" spans="3:6" x14ac:dyDescent="0.15">
      <c r="C19" s="192" t="str">
        <f>IF(申込書!A$2="","",申込書!A$2)</f>
        <v/>
      </c>
      <c r="D19" s="192" t="str" cm="1">
        <f t="array" ref="D19">IFERROR(INDEX(アル女!D$1:D$41,SMALL(IF(アル女!E$1:E$41&lt;&gt;"",ROW(アル女!E$1:E$41)),ROW())),"")</f>
        <v/>
      </c>
      <c r="E19" s="192" t="str" cm="1">
        <f t="array" ref="E19">IFERROR(INDEX(アル女!E$1:E$41,SMALL(IF(アル女!E$1:E$41&lt;&gt;"",ROW(アル女!E$1:E$41)),ROW())),"")</f>
        <v/>
      </c>
      <c r="F19" s="192" t="str">
        <f t="shared" si="0"/>
        <v/>
      </c>
    </row>
    <row r="20" spans="3:6" x14ac:dyDescent="0.15">
      <c r="C20" s="192" t="str">
        <f>IF(申込書!A$2="","",申込書!A$2)</f>
        <v/>
      </c>
      <c r="D20" s="192" t="str" cm="1">
        <f t="array" ref="D20">IFERROR(INDEX(アル女!D$1:D$41,SMALL(IF(アル女!E$1:E$41&lt;&gt;"",ROW(アル女!E$1:E$41)),ROW())),"")</f>
        <v/>
      </c>
      <c r="E20" s="192" t="str" cm="1">
        <f t="array" ref="E20">IFERROR(INDEX(アル女!E$1:E$41,SMALL(IF(アル女!E$1:E$41&lt;&gt;"",ROW(アル女!E$1:E$41)),ROW())),"")</f>
        <v/>
      </c>
      <c r="F20" s="192" t="str">
        <f t="shared" si="0"/>
        <v/>
      </c>
    </row>
    <row r="21" spans="3:6" x14ac:dyDescent="0.15">
      <c r="C21" s="192" t="str">
        <f>IF(申込書!A$2="","",申込書!A$2)</f>
        <v/>
      </c>
      <c r="D21" s="192" t="str" cm="1">
        <f t="array" ref="D21">IFERROR(INDEX(アル女!D$1:D$41,SMALL(IF(アル女!E$1:E$41&lt;&gt;"",ROW(アル女!E$1:E$41)),ROW())),"")</f>
        <v/>
      </c>
      <c r="E21" s="192" t="str" cm="1">
        <f t="array" ref="E21">IFERROR(INDEX(アル女!E$1:E$41,SMALL(IF(アル女!E$1:E$41&lt;&gt;"",ROW(アル女!E$1:E$41)),ROW())),"")</f>
        <v/>
      </c>
      <c r="F21" s="192" t="str">
        <f t="shared" si="0"/>
        <v/>
      </c>
    </row>
    <row r="22" spans="3:6" x14ac:dyDescent="0.15">
      <c r="C22" s="192" t="str">
        <f>IF(申込書!A$2="","",申込書!A$2)</f>
        <v/>
      </c>
      <c r="D22" s="192" t="str" cm="1">
        <f t="array" ref="D22">IFERROR(INDEX(アル女!D$1:D$41,SMALL(IF(アル女!E$1:E$41&lt;&gt;"",ROW(アル女!E$1:E$41)),ROW())),"")</f>
        <v/>
      </c>
      <c r="E22" s="192" t="str" cm="1">
        <f t="array" ref="E22">IFERROR(INDEX(アル女!E$1:E$41,SMALL(IF(アル女!E$1:E$41&lt;&gt;"",ROW(アル女!E$1:E$41)),ROW())),"")</f>
        <v/>
      </c>
      <c r="F22" s="192" t="str">
        <f t="shared" si="0"/>
        <v/>
      </c>
    </row>
    <row r="23" spans="3:6" x14ac:dyDescent="0.15">
      <c r="C23" s="192" t="str">
        <f>IF(申込書!A$2="","",申込書!A$2)</f>
        <v/>
      </c>
      <c r="D23" s="192" t="str" cm="1">
        <f t="array" ref="D23">IFERROR(INDEX(アル女!D$1:D$41,SMALL(IF(アル女!E$1:E$41&lt;&gt;"",ROW(アル女!E$1:E$41)),ROW())),"")</f>
        <v/>
      </c>
      <c r="E23" s="192" t="str" cm="1">
        <f t="array" ref="E23">IFERROR(INDEX(アル女!E$1:E$41,SMALL(IF(アル女!E$1:E$41&lt;&gt;"",ROW(アル女!E$1:E$41)),ROW())),"")</f>
        <v/>
      </c>
      <c r="F23" s="192" t="str">
        <f t="shared" si="0"/>
        <v/>
      </c>
    </row>
    <row r="24" spans="3:6" x14ac:dyDescent="0.15">
      <c r="C24" s="192" t="str">
        <f>IF(申込書!A$2="","",申込書!A$2)</f>
        <v/>
      </c>
      <c r="D24" s="192" t="str" cm="1">
        <f t="array" ref="D24">IFERROR(INDEX(アル女!D$1:D$41,SMALL(IF(アル女!E$1:E$41&lt;&gt;"",ROW(アル女!E$1:E$41)),ROW())),"")</f>
        <v/>
      </c>
      <c r="E24" s="192" t="str" cm="1">
        <f t="array" ref="E24">IFERROR(INDEX(アル女!E$1:E$41,SMALL(IF(アル女!E$1:E$41&lt;&gt;"",ROW(アル女!E$1:E$41)),ROW())),"")</f>
        <v/>
      </c>
      <c r="F24" s="192" t="str">
        <f t="shared" si="0"/>
        <v/>
      </c>
    </row>
    <row r="25" spans="3:6" x14ac:dyDescent="0.15">
      <c r="C25" s="192" t="str">
        <f>IF(申込書!A$2="","",申込書!A$2)</f>
        <v/>
      </c>
      <c r="D25" s="192" t="str" cm="1">
        <f t="array" ref="D25">IFERROR(INDEX(アル女!D$1:D$41,SMALL(IF(アル女!E$1:E$41&lt;&gt;"",ROW(アル女!E$1:E$41)),ROW())),"")</f>
        <v/>
      </c>
      <c r="E25" s="192" t="str" cm="1">
        <f t="array" ref="E25">IFERROR(INDEX(アル女!E$1:E$41,SMALL(IF(アル女!E$1:E$41&lt;&gt;"",ROW(アル女!E$1:E$41)),ROW())),"")</f>
        <v/>
      </c>
      <c r="F25" s="192" t="str">
        <f t="shared" si="0"/>
        <v/>
      </c>
    </row>
    <row r="26" spans="3:6" x14ac:dyDescent="0.15">
      <c r="C26" s="192" t="str">
        <f>IF(申込書!A$2="","",申込書!A$2)</f>
        <v/>
      </c>
      <c r="D26" s="192" t="str" cm="1">
        <f t="array" ref="D26">IFERROR(INDEX(アル女!D$1:D$41,SMALL(IF(アル女!E$1:E$41&lt;&gt;"",ROW(アル女!E$1:E$41)),ROW())),"")</f>
        <v/>
      </c>
      <c r="E26" s="192" t="str" cm="1">
        <f t="array" ref="E26">IFERROR(INDEX(アル女!E$1:E$41,SMALL(IF(アル女!E$1:E$41&lt;&gt;"",ROW(アル女!E$1:E$41)),ROW())),"")</f>
        <v/>
      </c>
      <c r="F26" s="192" t="str">
        <f t="shared" si="0"/>
        <v/>
      </c>
    </row>
    <row r="27" spans="3:6" x14ac:dyDescent="0.15">
      <c r="C27" s="192" t="str">
        <f>IF(申込書!A$2="","",申込書!A$2)</f>
        <v/>
      </c>
      <c r="D27" s="192" t="str" cm="1">
        <f t="array" ref="D27">IFERROR(INDEX(アル女!D$1:D$41,SMALL(IF(アル女!E$1:E$41&lt;&gt;"",ROW(アル女!E$1:E$41)),ROW())),"")</f>
        <v/>
      </c>
      <c r="E27" s="192" t="str" cm="1">
        <f t="array" ref="E27">IFERROR(INDEX(アル女!E$1:E$41,SMALL(IF(アル女!E$1:E$41&lt;&gt;"",ROW(アル女!E$1:E$41)),ROW())),"")</f>
        <v/>
      </c>
      <c r="F27" s="192" t="str">
        <f t="shared" si="0"/>
        <v/>
      </c>
    </row>
    <row r="28" spans="3:6" x14ac:dyDescent="0.15">
      <c r="C28" s="192" t="str">
        <f>IF(申込書!A$2="","",申込書!A$2)</f>
        <v/>
      </c>
      <c r="D28" s="192" t="str" cm="1">
        <f t="array" ref="D28">IFERROR(INDEX(アル女!D$1:D$41,SMALL(IF(アル女!E$1:E$41&lt;&gt;"",ROW(アル女!E$1:E$41)),ROW())),"")</f>
        <v/>
      </c>
      <c r="E28" s="192" t="str" cm="1">
        <f t="array" ref="E28">IFERROR(INDEX(アル女!E$1:E$41,SMALL(IF(アル女!E$1:E$41&lt;&gt;"",ROW(アル女!E$1:E$41)),ROW())),"")</f>
        <v/>
      </c>
      <c r="F28" s="192" t="str">
        <f t="shared" si="0"/>
        <v/>
      </c>
    </row>
    <row r="29" spans="3:6" x14ac:dyDescent="0.15">
      <c r="C29" s="192" t="str">
        <f>IF(申込書!A$2="","",申込書!A$2)</f>
        <v/>
      </c>
      <c r="D29" s="192" t="str" cm="1">
        <f t="array" ref="D29">IFERROR(INDEX(アル女!D$1:D$41,SMALL(IF(アル女!E$1:E$41&lt;&gt;"",ROW(アル女!E$1:E$41)),ROW())),"")</f>
        <v/>
      </c>
      <c r="E29" s="192" t="str" cm="1">
        <f t="array" ref="E29">IFERROR(INDEX(アル女!E$1:E$41,SMALL(IF(アル女!E$1:E$41&lt;&gt;"",ROW(アル女!E$1:E$41)),ROW())),"")</f>
        <v/>
      </c>
      <c r="F29" s="192" t="str">
        <f t="shared" si="0"/>
        <v/>
      </c>
    </row>
    <row r="30" spans="3:6" x14ac:dyDescent="0.15">
      <c r="C30" s="192" t="str">
        <f>IF(申込書!A$2="","",申込書!A$2)</f>
        <v/>
      </c>
      <c r="D30" s="192" t="str" cm="1">
        <f t="array" ref="D30">IFERROR(INDEX(アル女!D$1:D$41,SMALL(IF(アル女!E$1:E$41&lt;&gt;"",ROW(アル女!E$1:E$41)),ROW())),"")</f>
        <v/>
      </c>
      <c r="E30" s="192" t="str" cm="1">
        <f t="array" ref="E30">IFERROR(INDEX(アル女!E$1:E$41,SMALL(IF(アル女!E$1:E$41&lt;&gt;"",ROW(アル女!E$1:E$41)),ROW())),"")</f>
        <v/>
      </c>
      <c r="F30" s="192" t="str">
        <f t="shared" si="0"/>
        <v/>
      </c>
    </row>
    <row r="31" spans="3:6" x14ac:dyDescent="0.15">
      <c r="C31" s="192" t="str">
        <f>IF(申込書!A$2="","",申込書!A$2)</f>
        <v/>
      </c>
      <c r="D31" s="192" t="str" cm="1">
        <f t="array" ref="D31">IFERROR(INDEX(アル女!D$1:D$41,SMALL(IF(アル女!E$1:E$41&lt;&gt;"",ROW(アル女!E$1:E$41)),ROW())),"")</f>
        <v/>
      </c>
      <c r="E31" s="192" t="str" cm="1">
        <f t="array" ref="E31">IFERROR(INDEX(アル女!E$1:E$41,SMALL(IF(アル女!E$1:E$41&lt;&gt;"",ROW(アル女!E$1:E$41)),ROW())),"")</f>
        <v/>
      </c>
      <c r="F31" s="192" t="str">
        <f t="shared" si="0"/>
        <v/>
      </c>
    </row>
    <row r="32" spans="3:6" x14ac:dyDescent="0.15">
      <c r="C32" s="192" t="str">
        <f>IF(申込書!A$2="","",申込書!A$2)</f>
        <v/>
      </c>
      <c r="D32" s="192" t="str" cm="1">
        <f t="array" ref="D32">IFERROR(INDEX(アル女!D$1:D$41,SMALL(IF(アル女!E$1:E$41&lt;&gt;"",ROW(アル女!E$1:E$41)),ROW())),"")</f>
        <v/>
      </c>
      <c r="E32" s="192" t="str" cm="1">
        <f t="array" ref="E32">IFERROR(INDEX(アル女!E$1:E$41,SMALL(IF(アル女!E$1:E$41&lt;&gt;"",ROW(アル女!E$1:E$41)),ROW())),"")</f>
        <v/>
      </c>
      <c r="F32" s="192" t="str">
        <f t="shared" si="0"/>
        <v/>
      </c>
    </row>
    <row r="33" spans="3:6" x14ac:dyDescent="0.15">
      <c r="C33" s="192" t="str">
        <f>IF(申込書!A$2="","",申込書!A$2)</f>
        <v/>
      </c>
      <c r="D33" s="192" t="str" cm="1">
        <f t="array" ref="D33">IFERROR(INDEX(アル女!D$1:D$41,SMALL(IF(アル女!E$1:E$41&lt;&gt;"",ROW(アル女!E$1:E$41)),ROW())),"")</f>
        <v/>
      </c>
      <c r="E33" s="192" t="str" cm="1">
        <f t="array" ref="E33">IFERROR(INDEX(アル女!E$1:E$41,SMALL(IF(アル女!E$1:E$41&lt;&gt;"",ROW(アル女!E$1:E$41)),ROW())),"")</f>
        <v/>
      </c>
      <c r="F33" s="192" t="str">
        <f t="shared" si="0"/>
        <v/>
      </c>
    </row>
    <row r="34" spans="3:6" x14ac:dyDescent="0.15">
      <c r="C34" s="192" t="str">
        <f>IF(申込書!A$2="","",申込書!A$2)</f>
        <v/>
      </c>
      <c r="D34" s="192" t="str" cm="1">
        <f t="array" ref="D34">IFERROR(INDEX(アル女!D$1:D$41,SMALL(IF(アル女!E$1:E$41&lt;&gt;"",ROW(アル女!E$1:E$41)),ROW())),"")</f>
        <v/>
      </c>
      <c r="E34" s="192" t="str" cm="1">
        <f t="array" ref="E34">IFERROR(INDEX(アル女!E$1:E$41,SMALL(IF(アル女!E$1:E$41&lt;&gt;"",ROW(アル女!E$1:E$41)),ROW())),"")</f>
        <v/>
      </c>
      <c r="F34" s="192" t="str">
        <f t="shared" si="0"/>
        <v/>
      </c>
    </row>
    <row r="35" spans="3:6" x14ac:dyDescent="0.15">
      <c r="C35" s="192" t="str">
        <f>IF(申込書!A$2="","",申込書!A$2)</f>
        <v/>
      </c>
      <c r="D35" s="192" t="str" cm="1">
        <f t="array" ref="D35">IFERROR(INDEX(アル女!D$1:D$41,SMALL(IF(アル女!E$1:E$41&lt;&gt;"",ROW(アル女!E$1:E$41)),ROW())),"")</f>
        <v/>
      </c>
      <c r="E35" s="192" t="str" cm="1">
        <f t="array" ref="E35">IFERROR(INDEX(アル女!E$1:E$41,SMALL(IF(アル女!E$1:E$41&lt;&gt;"",ROW(アル女!E$1:E$41)),ROW())),"")</f>
        <v/>
      </c>
      <c r="F35" s="192" t="str">
        <f t="shared" si="0"/>
        <v/>
      </c>
    </row>
    <row r="36" spans="3:6" x14ac:dyDescent="0.15">
      <c r="C36" s="192" t="str">
        <f>IF(申込書!A$2="","",申込書!A$2)</f>
        <v/>
      </c>
      <c r="D36" s="192" t="str" cm="1">
        <f t="array" ref="D36">IFERROR(INDEX(アル女!D$1:D$41,SMALL(IF(アル女!E$1:E$41&lt;&gt;"",ROW(アル女!E$1:E$41)),ROW())),"")</f>
        <v/>
      </c>
      <c r="E36" s="192" t="str" cm="1">
        <f t="array" ref="E36">IFERROR(INDEX(アル女!E$1:E$41,SMALL(IF(アル女!E$1:E$41&lt;&gt;"",ROW(アル女!E$1:E$41)),ROW())),"")</f>
        <v/>
      </c>
      <c r="F36" s="192" t="str">
        <f t="shared" si="0"/>
        <v/>
      </c>
    </row>
    <row r="37" spans="3:6" x14ac:dyDescent="0.15">
      <c r="C37" s="192" t="str">
        <f>IF(申込書!A$2="","",申込書!A$2)</f>
        <v/>
      </c>
      <c r="D37" s="192" t="str" cm="1">
        <f t="array" ref="D37">IFERROR(INDEX(アル女!D$1:D$41,SMALL(IF(アル女!E$1:E$41&lt;&gt;"",ROW(アル女!E$1:E$41)),ROW())),"")</f>
        <v/>
      </c>
      <c r="E37" s="192" t="str" cm="1">
        <f t="array" ref="E37">IFERROR(INDEX(アル女!E$1:E$41,SMALL(IF(アル女!E$1:E$41&lt;&gt;"",ROW(アル女!E$1:E$41)),ROW())),"")</f>
        <v/>
      </c>
      <c r="F37" s="192" t="str">
        <f t="shared" si="0"/>
        <v/>
      </c>
    </row>
    <row r="38" spans="3:6" x14ac:dyDescent="0.15">
      <c r="C38" s="192" t="str">
        <f>IF(申込書!A$2="","",申込書!A$2)</f>
        <v/>
      </c>
      <c r="D38" s="192" t="str" cm="1">
        <f t="array" ref="D38">IFERROR(INDEX(アル女!D$1:D$41,SMALL(IF(アル女!E$1:E$41&lt;&gt;"",ROW(アル女!E$1:E$41)),ROW())),"")</f>
        <v/>
      </c>
      <c r="E38" s="192" t="str" cm="1">
        <f t="array" ref="E38">IFERROR(INDEX(アル女!E$1:E$41,SMALL(IF(アル女!E$1:E$41&lt;&gt;"",ROW(アル女!E$1:E$41)),ROW())),"")</f>
        <v/>
      </c>
      <c r="F38" s="192" t="str">
        <f t="shared" si="0"/>
        <v/>
      </c>
    </row>
    <row r="39" spans="3:6" x14ac:dyDescent="0.15">
      <c r="C39" s="192" t="str">
        <f>IF(申込書!A$2="","",申込書!A$2)</f>
        <v/>
      </c>
      <c r="D39" s="192" t="str" cm="1">
        <f t="array" ref="D39">IFERROR(INDEX(アル女!D$1:D$41,SMALL(IF(アル女!E$1:E$41&lt;&gt;"",ROW(アル女!E$1:E$41)),ROW())),"")</f>
        <v/>
      </c>
      <c r="E39" s="192" t="str" cm="1">
        <f t="array" ref="E39">IFERROR(INDEX(アル女!E$1:E$41,SMALL(IF(アル女!E$1:E$41&lt;&gt;"",ROW(アル女!E$1:E$41)),ROW())),"")</f>
        <v/>
      </c>
      <c r="F39" s="192" t="str">
        <f t="shared" si="0"/>
        <v/>
      </c>
    </row>
    <row r="40" spans="3:6" x14ac:dyDescent="0.15">
      <c r="C40" s="192" t="str">
        <f>IF(申込書!A$2="","",申込書!A$2)</f>
        <v/>
      </c>
      <c r="D40" s="192" t="str" cm="1">
        <f t="array" ref="D40">IFERROR(INDEX(アル女!D$1:D$41,SMALL(IF(アル女!E$1:E$41&lt;&gt;"",ROW(アル女!E$1:E$41)),ROW())),"")</f>
        <v/>
      </c>
      <c r="E40" s="192" t="str" cm="1">
        <f t="array" ref="E40">IFERROR(INDEX(アル女!E$1:E$41,SMALL(IF(アル女!E$1:E$41&lt;&gt;"",ROW(アル女!E$1:E$41)),ROW())),"")</f>
        <v/>
      </c>
      <c r="F40" s="192" t="str">
        <f t="shared" si="0"/>
        <v/>
      </c>
    </row>
    <row r="41" spans="3:6" x14ac:dyDescent="0.15">
      <c r="C41" s="192" t="str">
        <f>IF(申込書!A$2="","",申込書!A$2)</f>
        <v/>
      </c>
      <c r="D41" s="192" t="str" cm="1">
        <f t="array" ref="D41">IFERROR(INDEX(アル女!D$1:D$41,SMALL(IF(アル女!E$1:E$41&lt;&gt;"",ROW(アル女!E$1:E$41)),ROW())),"")</f>
        <v/>
      </c>
      <c r="E41" s="192" t="str" cm="1">
        <f t="array" ref="E41">IFERROR(INDEX(アル女!E$1:E$41,SMALL(IF(アル女!E$1:E$41&lt;&gt;"",ROW(アル女!E$1:E$41)),ROW())),"")</f>
        <v/>
      </c>
      <c r="F41" s="192" t="str">
        <f t="shared" si="0"/>
        <v/>
      </c>
    </row>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31"/>
  <sheetViews>
    <sheetView zoomScale="80" zoomScaleNormal="80" workbookViewId="0">
      <selection activeCell="D107" sqref="D107:G107"/>
    </sheetView>
  </sheetViews>
  <sheetFormatPr defaultColWidth="8.85546875" defaultRowHeight="16.5" x14ac:dyDescent="0.15"/>
  <cols>
    <col min="1" max="3" width="8.85546875" style="192"/>
    <col min="4" max="6" width="12.140625" style="192" customWidth="1"/>
    <col min="7" max="16384" width="8.85546875" style="192"/>
  </cols>
  <sheetData>
    <row r="1" spans="1:6" x14ac:dyDescent="0.15">
      <c r="A1" s="192" t="s">
        <v>259</v>
      </c>
      <c r="B1" s="192" t="s">
        <v>257</v>
      </c>
      <c r="C1" s="192" t="s">
        <v>258</v>
      </c>
      <c r="D1" s="192" t="str" cm="1">
        <f t="array" ref="D1">IFERROR(INDEX(クロ男!D:D,SMALL(IF(クロ男!D:D&lt;&gt;"",ROW(クロ男!D:D)),ROW())),"")</f>
        <v>カテゴリ</v>
      </c>
      <c r="E1" s="192" t="str" cm="1">
        <f t="array" ref="E1">IFERROR(INDEX(クロ男!E:E,SMALL(IF(クロ男!E:E&lt;&gt;"",ROW(クロ男!E:E)),ROW())),"")</f>
        <v>氏名</v>
      </c>
      <c r="F1" s="192" t="str" cm="1">
        <f t="array" ref="F1">IFERROR(INDEX(クロ男!F:F,SMALL(IF(クロ男!F:F&lt;&gt;"",ROW(クロ男!F:F)),ROW())),"")</f>
        <v>校下団</v>
      </c>
    </row>
    <row r="2" spans="1:6" x14ac:dyDescent="0.15">
      <c r="C2" s="192" t="str">
        <f>IF(申込書!A$2="","",申込書!A$2)</f>
        <v/>
      </c>
      <c r="D2" s="192" t="str" cm="1">
        <f t="array" ref="D2">IFERROR(INDEX(クロ男!D$1:D$31,SMALL(IF(クロ男!E$1:E$31&lt;&gt;"",ROW(クロ男!E$1:E$31)),ROW())),"")</f>
        <v/>
      </c>
      <c r="E2" s="192" t="str" cm="1">
        <f t="array" ref="E2">IFERROR(INDEX(クロ男!E$1:E$31,SMALL(IF(クロ男!E$1:E$31&lt;&gt;"",ROW(クロ男!E$1:E$31)),ROW())),"")</f>
        <v/>
      </c>
      <c r="F2" s="192" t="str">
        <f>IF(申込書!A$2="","",申込書!F$2)</f>
        <v/>
      </c>
    </row>
    <row r="3" spans="1:6" x14ac:dyDescent="0.15">
      <c r="C3" s="192" t="str">
        <f>IF(申込書!A$2="","",申込書!A$2)</f>
        <v/>
      </c>
      <c r="D3" s="192" t="str" cm="1">
        <f t="array" ref="D3">IFERROR(INDEX(クロ男!D$1:D$31,SMALL(IF(クロ男!E$1:E$31&lt;&gt;"",ROW(クロ男!E$1:E$31)),ROW())),"")</f>
        <v/>
      </c>
      <c r="E3" s="192" t="str" cm="1">
        <f t="array" ref="E3">IFERROR(INDEX(クロ男!E$1:E$31,SMALL(IF(クロ男!E$1:E$31&lt;&gt;"",ROW(クロ男!E$1:E$31)),ROW())),"")</f>
        <v/>
      </c>
      <c r="F3" s="192" t="str">
        <f>+F$2</f>
        <v/>
      </c>
    </row>
    <row r="4" spans="1:6" x14ac:dyDescent="0.15">
      <c r="C4" s="192" t="str">
        <f>IF(申込書!A$2="","",申込書!A$2)</f>
        <v/>
      </c>
      <c r="D4" s="192" t="str" cm="1">
        <f t="array" ref="D4">IFERROR(INDEX(クロ男!D$1:D$31,SMALL(IF(クロ男!E$1:E$31&lt;&gt;"",ROW(クロ男!E$1:E$31)),ROW())),"")</f>
        <v/>
      </c>
      <c r="E4" s="192" t="str" cm="1">
        <f t="array" ref="E4">IFERROR(INDEX(クロ男!E$1:E$31,SMALL(IF(クロ男!E$1:E$31&lt;&gt;"",ROW(クロ男!E$1:E$31)),ROW())),"")</f>
        <v/>
      </c>
      <c r="F4" s="192" t="str">
        <f t="shared" ref="F4:F31" si="0">+F$2</f>
        <v/>
      </c>
    </row>
    <row r="5" spans="1:6" x14ac:dyDescent="0.15">
      <c r="C5" s="192" t="str">
        <f>IF(申込書!A$2="","",申込書!A$2)</f>
        <v/>
      </c>
      <c r="D5" s="192" t="str" cm="1">
        <f t="array" ref="D5">IFERROR(INDEX(クロ男!D$1:D$31,SMALL(IF(クロ男!E$1:E$31&lt;&gt;"",ROW(クロ男!E$1:E$31)),ROW())),"")</f>
        <v/>
      </c>
      <c r="E5" s="192" t="str" cm="1">
        <f t="array" ref="E5">IFERROR(INDEX(クロ男!E$1:E$31,SMALL(IF(クロ男!E$1:E$31&lt;&gt;"",ROW(クロ男!E$1:E$31)),ROW())),"")</f>
        <v/>
      </c>
      <c r="F5" s="192" t="str">
        <f t="shared" si="0"/>
        <v/>
      </c>
    </row>
    <row r="6" spans="1:6" x14ac:dyDescent="0.15">
      <c r="C6" s="192" t="str">
        <f>IF(申込書!A$2="","",申込書!A$2)</f>
        <v/>
      </c>
      <c r="D6" s="192" t="str" cm="1">
        <f t="array" ref="D6">IFERROR(INDEX(クロ男!D$1:D$31,SMALL(IF(クロ男!E$1:E$31&lt;&gt;"",ROW(クロ男!E$1:E$31)),ROW())),"")</f>
        <v/>
      </c>
      <c r="E6" s="192" t="str" cm="1">
        <f t="array" ref="E6">IFERROR(INDEX(クロ男!E$1:E$31,SMALL(IF(クロ男!E$1:E$31&lt;&gt;"",ROW(クロ男!E$1:E$31)),ROW())),"")</f>
        <v/>
      </c>
      <c r="F6" s="192" t="str">
        <f t="shared" si="0"/>
        <v/>
      </c>
    </row>
    <row r="7" spans="1:6" x14ac:dyDescent="0.15">
      <c r="C7" s="192" t="str">
        <f>IF(申込書!A$2="","",申込書!A$2)</f>
        <v/>
      </c>
      <c r="D7" s="192" t="str" cm="1">
        <f t="array" ref="D7">IFERROR(INDEX(クロ男!D$1:D$31,SMALL(IF(クロ男!E$1:E$31&lt;&gt;"",ROW(クロ男!E$1:E$31)),ROW())),"")</f>
        <v/>
      </c>
      <c r="E7" s="192" t="str" cm="1">
        <f t="array" ref="E7">IFERROR(INDEX(クロ男!E$1:E$31,SMALL(IF(クロ男!E$1:E$31&lt;&gt;"",ROW(クロ男!E$1:E$31)),ROW())),"")</f>
        <v/>
      </c>
      <c r="F7" s="192" t="str">
        <f t="shared" si="0"/>
        <v/>
      </c>
    </row>
    <row r="8" spans="1:6" x14ac:dyDescent="0.15">
      <c r="C8" s="192" t="str">
        <f>IF(申込書!A$2="","",申込書!A$2)</f>
        <v/>
      </c>
      <c r="D8" s="192" t="str" cm="1">
        <f t="array" ref="D8">IFERROR(INDEX(クロ男!D$1:D$31,SMALL(IF(クロ男!E$1:E$31&lt;&gt;"",ROW(クロ男!E$1:E$31)),ROW())),"")</f>
        <v/>
      </c>
      <c r="E8" s="192" t="str" cm="1">
        <f t="array" ref="E8">IFERROR(INDEX(クロ男!E$1:E$31,SMALL(IF(クロ男!E$1:E$31&lt;&gt;"",ROW(クロ男!E$1:E$31)),ROW())),"")</f>
        <v/>
      </c>
      <c r="F8" s="192" t="str">
        <f t="shared" si="0"/>
        <v/>
      </c>
    </row>
    <row r="9" spans="1:6" x14ac:dyDescent="0.15">
      <c r="C9" s="192" t="str">
        <f>IF(申込書!A$2="","",申込書!A$2)</f>
        <v/>
      </c>
      <c r="D9" s="192" t="str" cm="1">
        <f t="array" ref="D9">IFERROR(INDEX(クロ男!D$1:D$31,SMALL(IF(クロ男!E$1:E$31&lt;&gt;"",ROW(クロ男!E$1:E$31)),ROW())),"")</f>
        <v/>
      </c>
      <c r="E9" s="192" t="str" cm="1">
        <f t="array" ref="E9">IFERROR(INDEX(クロ男!E$1:E$31,SMALL(IF(クロ男!E$1:E$31&lt;&gt;"",ROW(クロ男!E$1:E$31)),ROW())),"")</f>
        <v/>
      </c>
      <c r="F9" s="192" t="str">
        <f t="shared" si="0"/>
        <v/>
      </c>
    </row>
    <row r="10" spans="1:6" x14ac:dyDescent="0.15">
      <c r="C10" s="192" t="str">
        <f>IF(申込書!A$2="","",申込書!A$2)</f>
        <v/>
      </c>
      <c r="D10" s="192" t="str" cm="1">
        <f t="array" ref="D10">IFERROR(INDEX(クロ男!D$1:D$31,SMALL(IF(クロ男!E$1:E$31&lt;&gt;"",ROW(クロ男!E$1:E$31)),ROW())),"")</f>
        <v/>
      </c>
      <c r="E10" s="192" t="str" cm="1">
        <f t="array" ref="E10">IFERROR(INDEX(クロ男!E$1:E$31,SMALL(IF(クロ男!E$1:E$31&lt;&gt;"",ROW(クロ男!E$1:E$31)),ROW())),"")</f>
        <v/>
      </c>
      <c r="F10" s="192" t="str">
        <f>+F$2</f>
        <v/>
      </c>
    </row>
    <row r="11" spans="1:6" x14ac:dyDescent="0.15">
      <c r="C11" s="192" t="str">
        <f>IF(申込書!A$2="","",申込書!A$2)</f>
        <v/>
      </c>
      <c r="D11" s="192" t="str" cm="1">
        <f t="array" ref="D11">IFERROR(INDEX(クロ男!D$1:D$31,SMALL(IF(クロ男!E$1:E$31&lt;&gt;"",ROW(クロ男!E$1:E$31)),ROW())),"")</f>
        <v/>
      </c>
      <c r="E11" s="192" t="str" cm="1">
        <f t="array" ref="E11">IFERROR(INDEX(クロ男!E$1:E$31,SMALL(IF(クロ男!E$1:E$31&lt;&gt;"",ROW(クロ男!E$1:E$31)),ROW())),"")</f>
        <v/>
      </c>
      <c r="F11" s="192" t="str">
        <f t="shared" si="0"/>
        <v/>
      </c>
    </row>
    <row r="12" spans="1:6" x14ac:dyDescent="0.15">
      <c r="C12" s="192" t="str">
        <f>IF(申込書!A$2="","",申込書!A$2)</f>
        <v/>
      </c>
      <c r="D12" s="192" t="str" cm="1">
        <f t="array" ref="D12">IFERROR(INDEX(クロ男!D$1:D$31,SMALL(IF(クロ男!E$1:E$31&lt;&gt;"",ROW(クロ男!E$1:E$31)),ROW())),"")</f>
        <v/>
      </c>
      <c r="E12" s="192" t="str" cm="1">
        <f t="array" ref="E12">IFERROR(INDEX(クロ男!E$1:E$31,SMALL(IF(クロ男!E$1:E$31&lt;&gt;"",ROW(クロ男!E$1:E$31)),ROW())),"")</f>
        <v/>
      </c>
      <c r="F12" s="192" t="str">
        <f t="shared" si="0"/>
        <v/>
      </c>
    </row>
    <row r="13" spans="1:6" x14ac:dyDescent="0.15">
      <c r="C13" s="192" t="str">
        <f>IF(申込書!A$2="","",申込書!A$2)</f>
        <v/>
      </c>
      <c r="D13" s="192" t="str" cm="1">
        <f t="array" ref="D13">IFERROR(INDEX(クロ男!D$1:D$31,SMALL(IF(クロ男!E$1:E$31&lt;&gt;"",ROW(クロ男!E$1:E$31)),ROW())),"")</f>
        <v/>
      </c>
      <c r="E13" s="192" t="str" cm="1">
        <f t="array" ref="E13">IFERROR(INDEX(クロ男!E$1:E$31,SMALL(IF(クロ男!E$1:E$31&lt;&gt;"",ROW(クロ男!E$1:E$31)),ROW())),"")</f>
        <v/>
      </c>
      <c r="F13" s="192" t="str">
        <f t="shared" si="0"/>
        <v/>
      </c>
    </row>
    <row r="14" spans="1:6" x14ac:dyDescent="0.15">
      <c r="C14" s="192" t="str">
        <f>IF(申込書!A$2="","",申込書!A$2)</f>
        <v/>
      </c>
      <c r="D14" s="192" t="str" cm="1">
        <f t="array" ref="D14">IFERROR(INDEX(クロ男!D$1:D$31,SMALL(IF(クロ男!E$1:E$31&lt;&gt;"",ROW(クロ男!E$1:E$31)),ROW())),"")</f>
        <v/>
      </c>
      <c r="E14" s="192" t="str" cm="1">
        <f t="array" ref="E14">IFERROR(INDEX(クロ男!E$1:E$31,SMALL(IF(クロ男!E$1:E$31&lt;&gt;"",ROW(クロ男!E$1:E$31)),ROW())),"")</f>
        <v/>
      </c>
      <c r="F14" s="192" t="str">
        <f t="shared" si="0"/>
        <v/>
      </c>
    </row>
    <row r="15" spans="1:6" x14ac:dyDescent="0.15">
      <c r="C15" s="192" t="str">
        <f>IF(申込書!A$2="","",申込書!A$2)</f>
        <v/>
      </c>
      <c r="D15" s="192" t="str" cm="1">
        <f t="array" ref="D15">IFERROR(INDEX(クロ男!D$1:D$31,SMALL(IF(クロ男!E$1:E$31&lt;&gt;"",ROW(クロ男!E$1:E$31)),ROW())),"")</f>
        <v/>
      </c>
      <c r="E15" s="192" t="str" cm="1">
        <f t="array" ref="E15">IFERROR(INDEX(クロ男!E$1:E$31,SMALL(IF(クロ男!E$1:E$31&lt;&gt;"",ROW(クロ男!E$1:E$31)),ROW())),"")</f>
        <v/>
      </c>
      <c r="F15" s="192" t="str">
        <f t="shared" si="0"/>
        <v/>
      </c>
    </row>
    <row r="16" spans="1:6" x14ac:dyDescent="0.15">
      <c r="C16" s="192" t="str">
        <f>IF(申込書!A$2="","",申込書!A$2)</f>
        <v/>
      </c>
      <c r="D16" s="192" t="str" cm="1">
        <f t="array" ref="D16">IFERROR(INDEX(クロ男!D$1:D$31,SMALL(IF(クロ男!E$1:E$31&lt;&gt;"",ROW(クロ男!E$1:E$31)),ROW())),"")</f>
        <v/>
      </c>
      <c r="E16" s="192" t="str" cm="1">
        <f t="array" ref="E16">IFERROR(INDEX(クロ男!E$1:E$31,SMALL(IF(クロ男!E$1:E$31&lt;&gt;"",ROW(クロ男!E$1:E$31)),ROW())),"")</f>
        <v/>
      </c>
      <c r="F16" s="192" t="str">
        <f t="shared" si="0"/>
        <v/>
      </c>
    </row>
    <row r="17" spans="3:6" x14ac:dyDescent="0.15">
      <c r="C17" s="192" t="str">
        <f>IF(申込書!A$2="","",申込書!A$2)</f>
        <v/>
      </c>
      <c r="D17" s="192" t="str" cm="1">
        <f t="array" ref="D17">IFERROR(INDEX(クロ男!D$1:D$31,SMALL(IF(クロ男!E$1:E$31&lt;&gt;"",ROW(クロ男!E$1:E$31)),ROW())),"")</f>
        <v/>
      </c>
      <c r="E17" s="192" t="str" cm="1">
        <f t="array" ref="E17">IFERROR(INDEX(クロ男!E$1:E$31,SMALL(IF(クロ男!E$1:E$31&lt;&gt;"",ROW(クロ男!E$1:E$31)),ROW())),"")</f>
        <v/>
      </c>
      <c r="F17" s="192" t="str">
        <f t="shared" si="0"/>
        <v/>
      </c>
    </row>
    <row r="18" spans="3:6" x14ac:dyDescent="0.15">
      <c r="C18" s="192" t="str">
        <f>IF(申込書!A$2="","",申込書!A$2)</f>
        <v/>
      </c>
      <c r="D18" s="192" t="str" cm="1">
        <f t="array" ref="D18">IFERROR(INDEX(クロ男!D$1:D$31,SMALL(IF(クロ男!E$1:E$31&lt;&gt;"",ROW(クロ男!E$1:E$31)),ROW())),"")</f>
        <v/>
      </c>
      <c r="E18" s="192" t="str" cm="1">
        <f t="array" ref="E18">IFERROR(INDEX(クロ男!E$1:E$31,SMALL(IF(クロ男!E$1:E$31&lt;&gt;"",ROW(クロ男!E$1:E$31)),ROW())),"")</f>
        <v/>
      </c>
      <c r="F18" s="192" t="str">
        <f t="shared" si="0"/>
        <v/>
      </c>
    </row>
    <row r="19" spans="3:6" x14ac:dyDescent="0.15">
      <c r="C19" s="192" t="str">
        <f>IF(申込書!A$2="","",申込書!A$2)</f>
        <v/>
      </c>
      <c r="D19" s="192" t="str" cm="1">
        <f t="array" ref="D19">IFERROR(INDEX(クロ男!D$1:D$31,SMALL(IF(クロ男!E$1:E$31&lt;&gt;"",ROW(クロ男!E$1:E$31)),ROW())),"")</f>
        <v/>
      </c>
      <c r="E19" s="192" t="str" cm="1">
        <f t="array" ref="E19">IFERROR(INDEX(クロ男!E$1:E$31,SMALL(IF(クロ男!E$1:E$31&lt;&gt;"",ROW(クロ男!E$1:E$31)),ROW())),"")</f>
        <v/>
      </c>
      <c r="F19" s="192" t="str">
        <f t="shared" si="0"/>
        <v/>
      </c>
    </row>
    <row r="20" spans="3:6" x14ac:dyDescent="0.15">
      <c r="C20" s="192" t="str">
        <f>IF(申込書!A$2="","",申込書!A$2)</f>
        <v/>
      </c>
      <c r="D20" s="192" t="str" cm="1">
        <f t="array" ref="D20">IFERROR(INDEX(クロ男!D$1:D$31,SMALL(IF(クロ男!E$1:E$31&lt;&gt;"",ROW(クロ男!E$1:E$31)),ROW())),"")</f>
        <v/>
      </c>
      <c r="E20" s="192" t="str" cm="1">
        <f t="array" ref="E20">IFERROR(INDEX(クロ男!E$1:E$31,SMALL(IF(クロ男!E$1:E$31&lt;&gt;"",ROW(クロ男!E$1:E$31)),ROW())),"")</f>
        <v/>
      </c>
      <c r="F20" s="192" t="str">
        <f t="shared" si="0"/>
        <v/>
      </c>
    </row>
    <row r="21" spans="3:6" x14ac:dyDescent="0.15">
      <c r="C21" s="192" t="str">
        <f>IF(申込書!A$2="","",申込書!A$2)</f>
        <v/>
      </c>
      <c r="D21" s="192" t="str" cm="1">
        <f t="array" ref="D21">IFERROR(INDEX(クロ男!D$1:D$31,SMALL(IF(クロ男!E$1:E$31&lt;&gt;"",ROW(クロ男!E$1:E$31)),ROW())),"")</f>
        <v/>
      </c>
      <c r="E21" s="192" t="str" cm="1">
        <f t="array" ref="E21">IFERROR(INDEX(クロ男!E$1:E$31,SMALL(IF(クロ男!E$1:E$31&lt;&gt;"",ROW(クロ男!E$1:E$31)),ROW())),"")</f>
        <v/>
      </c>
      <c r="F21" s="192" t="str">
        <f t="shared" si="0"/>
        <v/>
      </c>
    </row>
    <row r="22" spans="3:6" x14ac:dyDescent="0.15">
      <c r="C22" s="192" t="str">
        <f>IF(申込書!A$2="","",申込書!A$2)</f>
        <v/>
      </c>
      <c r="D22" s="192" t="str" cm="1">
        <f t="array" ref="D22">IFERROR(INDEX(クロ男!D$1:D$31,SMALL(IF(クロ男!E$1:E$31&lt;&gt;"",ROW(クロ男!E$1:E$31)),ROW())),"")</f>
        <v/>
      </c>
      <c r="E22" s="192" t="str" cm="1">
        <f t="array" ref="E22">IFERROR(INDEX(クロ男!E$1:E$31,SMALL(IF(クロ男!E$1:E$31&lt;&gt;"",ROW(クロ男!E$1:E$31)),ROW())),"")</f>
        <v/>
      </c>
      <c r="F22" s="192" t="str">
        <f t="shared" si="0"/>
        <v/>
      </c>
    </row>
    <row r="23" spans="3:6" x14ac:dyDescent="0.15">
      <c r="C23" s="192" t="str">
        <f>IF(申込書!A$2="","",申込書!A$2)</f>
        <v/>
      </c>
      <c r="D23" s="192" t="str" cm="1">
        <f t="array" ref="D23">IFERROR(INDEX(クロ男!D$1:D$31,SMALL(IF(クロ男!E$1:E$31&lt;&gt;"",ROW(クロ男!E$1:E$31)),ROW())),"")</f>
        <v/>
      </c>
      <c r="E23" s="192" t="str" cm="1">
        <f t="array" ref="E23">IFERROR(INDEX(クロ男!E$1:E$31,SMALL(IF(クロ男!E$1:E$31&lt;&gt;"",ROW(クロ男!E$1:E$31)),ROW())),"")</f>
        <v/>
      </c>
      <c r="F23" s="192" t="str">
        <f t="shared" si="0"/>
        <v/>
      </c>
    </row>
    <row r="24" spans="3:6" x14ac:dyDescent="0.15">
      <c r="C24" s="192" t="str">
        <f>IF(申込書!A$2="","",申込書!A$2)</f>
        <v/>
      </c>
      <c r="D24" s="192" t="str" cm="1">
        <f t="array" ref="D24">IFERROR(INDEX(クロ男!D$1:D$31,SMALL(IF(クロ男!E$1:E$31&lt;&gt;"",ROW(クロ男!E$1:E$31)),ROW())),"")</f>
        <v/>
      </c>
      <c r="E24" s="192" t="str" cm="1">
        <f t="array" ref="E24">IFERROR(INDEX(クロ男!E$1:E$31,SMALL(IF(クロ男!E$1:E$31&lt;&gt;"",ROW(クロ男!E$1:E$31)),ROW())),"")</f>
        <v/>
      </c>
      <c r="F24" s="192" t="str">
        <f t="shared" si="0"/>
        <v/>
      </c>
    </row>
    <row r="25" spans="3:6" x14ac:dyDescent="0.15">
      <c r="C25" s="192" t="str">
        <f>IF(申込書!A$2="","",申込書!A$2)</f>
        <v/>
      </c>
      <c r="D25" s="192" t="str" cm="1">
        <f t="array" ref="D25">IFERROR(INDEX(クロ男!D$1:D$31,SMALL(IF(クロ男!E$1:E$31&lt;&gt;"",ROW(クロ男!E$1:E$31)),ROW())),"")</f>
        <v/>
      </c>
      <c r="E25" s="192" t="str" cm="1">
        <f t="array" ref="E25">IFERROR(INDEX(クロ男!E$1:E$31,SMALL(IF(クロ男!E$1:E$31&lt;&gt;"",ROW(クロ男!E$1:E$31)),ROW())),"")</f>
        <v/>
      </c>
      <c r="F25" s="192" t="str">
        <f t="shared" si="0"/>
        <v/>
      </c>
    </row>
    <row r="26" spans="3:6" x14ac:dyDescent="0.15">
      <c r="C26" s="192" t="str">
        <f>IF(申込書!A$2="","",申込書!A$2)</f>
        <v/>
      </c>
      <c r="D26" s="192" t="str" cm="1">
        <f t="array" ref="D26">IFERROR(INDEX(クロ男!D$1:D$31,SMALL(IF(クロ男!E$1:E$31&lt;&gt;"",ROW(クロ男!E$1:E$31)),ROW())),"")</f>
        <v/>
      </c>
      <c r="E26" s="192" t="str" cm="1">
        <f t="array" ref="E26">IFERROR(INDEX(クロ男!E$1:E$31,SMALL(IF(クロ男!E$1:E$31&lt;&gt;"",ROW(クロ男!E$1:E$31)),ROW())),"")</f>
        <v/>
      </c>
      <c r="F26" s="192" t="str">
        <f t="shared" si="0"/>
        <v/>
      </c>
    </row>
    <row r="27" spans="3:6" x14ac:dyDescent="0.15">
      <c r="C27" s="192" t="str">
        <f>IF(申込書!A$2="","",申込書!A$2)</f>
        <v/>
      </c>
      <c r="D27" s="192" t="str" cm="1">
        <f t="array" ref="D27">IFERROR(INDEX(クロ男!D$1:D$31,SMALL(IF(クロ男!E$1:E$31&lt;&gt;"",ROW(クロ男!E$1:E$31)),ROW())),"")</f>
        <v/>
      </c>
      <c r="E27" s="192" t="str" cm="1">
        <f t="array" ref="E27">IFERROR(INDEX(クロ男!E$1:E$31,SMALL(IF(クロ男!E$1:E$31&lt;&gt;"",ROW(クロ男!E$1:E$31)),ROW())),"")</f>
        <v/>
      </c>
      <c r="F27" s="192" t="str">
        <f t="shared" si="0"/>
        <v/>
      </c>
    </row>
    <row r="28" spans="3:6" x14ac:dyDescent="0.15">
      <c r="C28" s="192" t="str">
        <f>IF(申込書!A$2="","",申込書!A$2)</f>
        <v/>
      </c>
      <c r="D28" s="192" t="str" cm="1">
        <f t="array" ref="D28">IFERROR(INDEX(クロ男!D$1:D$31,SMALL(IF(クロ男!E$1:E$31&lt;&gt;"",ROW(クロ男!E$1:E$31)),ROW())),"")</f>
        <v/>
      </c>
      <c r="E28" s="192" t="str" cm="1">
        <f t="array" ref="E28">IFERROR(INDEX(クロ男!E$1:E$31,SMALL(IF(クロ男!E$1:E$31&lt;&gt;"",ROW(クロ男!E$1:E$31)),ROW())),"")</f>
        <v/>
      </c>
      <c r="F28" s="192" t="str">
        <f t="shared" si="0"/>
        <v/>
      </c>
    </row>
    <row r="29" spans="3:6" x14ac:dyDescent="0.15">
      <c r="C29" s="192" t="str">
        <f>IF(申込書!A$2="","",申込書!A$2)</f>
        <v/>
      </c>
      <c r="D29" s="192" t="str" cm="1">
        <f t="array" ref="D29">IFERROR(INDEX(クロ男!D$1:D$31,SMALL(IF(クロ男!E$1:E$31&lt;&gt;"",ROW(クロ男!E$1:E$31)),ROW())),"")</f>
        <v/>
      </c>
      <c r="E29" s="192" t="str" cm="1">
        <f t="array" ref="E29">IFERROR(INDEX(クロ男!E$1:E$31,SMALL(IF(クロ男!E$1:E$31&lt;&gt;"",ROW(クロ男!E$1:E$31)),ROW())),"")</f>
        <v/>
      </c>
      <c r="F29" s="192" t="str">
        <f t="shared" si="0"/>
        <v/>
      </c>
    </row>
    <row r="30" spans="3:6" x14ac:dyDescent="0.15">
      <c r="C30" s="192" t="str">
        <f>IF(申込書!A$2="","",申込書!A$2)</f>
        <v/>
      </c>
      <c r="D30" s="192" t="str" cm="1">
        <f t="array" ref="D30">IFERROR(INDEX(クロ男!D$1:D$31,SMALL(IF(クロ男!E$1:E$31&lt;&gt;"",ROW(クロ男!E$1:E$31)),ROW())),"")</f>
        <v/>
      </c>
      <c r="E30" s="192" t="str" cm="1">
        <f t="array" ref="E30">IFERROR(INDEX(クロ男!E$1:E$31,SMALL(IF(クロ男!E$1:E$31&lt;&gt;"",ROW(クロ男!E$1:E$31)),ROW())),"")</f>
        <v/>
      </c>
      <c r="F30" s="192" t="str">
        <f t="shared" si="0"/>
        <v/>
      </c>
    </row>
    <row r="31" spans="3:6" x14ac:dyDescent="0.15">
      <c r="C31" s="192" t="str">
        <f>IF(申込書!A$2="","",申込書!A$2)</f>
        <v/>
      </c>
      <c r="D31" s="192" t="str" cm="1">
        <f t="array" ref="D31">IFERROR(INDEX(クロ男!D$1:D$31,SMALL(IF(クロ男!E$1:E$31&lt;&gt;"",ROW(クロ男!E$1:E$31)),ROW())),"")</f>
        <v/>
      </c>
      <c r="E31" s="192" t="str" cm="1">
        <f t="array" ref="E31">IFERROR(INDEX(クロ男!E$1:E$31,SMALL(IF(クロ男!E$1:E$31&lt;&gt;"",ROW(クロ男!E$1:E$31)),ROW())),"")</f>
        <v/>
      </c>
      <c r="F31" s="192" t="str">
        <f t="shared" si="0"/>
        <v/>
      </c>
    </row>
  </sheetData>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21"/>
  <sheetViews>
    <sheetView zoomScale="80" zoomScaleNormal="80" workbookViewId="0">
      <selection activeCell="D107" sqref="D107:G107"/>
    </sheetView>
  </sheetViews>
  <sheetFormatPr defaultColWidth="8.85546875" defaultRowHeight="16.5" x14ac:dyDescent="0.15"/>
  <cols>
    <col min="1" max="3" width="8.85546875" style="192"/>
    <col min="4" max="6" width="12.140625" style="192" customWidth="1"/>
    <col min="7" max="16384" width="8.85546875" style="192"/>
  </cols>
  <sheetData>
    <row r="1" spans="1:6" x14ac:dyDescent="0.15">
      <c r="A1" s="192" t="s">
        <v>259</v>
      </c>
      <c r="B1" s="192" t="s">
        <v>257</v>
      </c>
      <c r="C1" s="192" t="s">
        <v>258</v>
      </c>
      <c r="D1" s="192" t="str" cm="1">
        <f t="array" ref="D1">IFERROR(INDEX(クロ女!D:D,SMALL(IF(クロ女!D:D&lt;&gt;"",ROW(クロ女!D:D)),ROW())),"")</f>
        <v>カテゴリ</v>
      </c>
      <c r="E1" s="192" t="str" cm="1">
        <f t="array" ref="E1">IFERROR(INDEX(クロ女!E:E,SMALL(IF(クロ女!E:E&lt;&gt;"",ROW(クロ女!E:E)),ROW())),"")</f>
        <v>氏名</v>
      </c>
      <c r="F1" s="192" t="str" cm="1">
        <f t="array" ref="F1">IFERROR(INDEX(クロ女!F:F,SMALL(IF(クロ女!F:F&lt;&gt;"",ROW(クロ女!F:F)),ROW())),"")</f>
        <v>校下団</v>
      </c>
    </row>
    <row r="2" spans="1:6" x14ac:dyDescent="0.15">
      <c r="C2" s="192" t="str">
        <f>IF(申込書!A$2="","",申込書!A$2)</f>
        <v/>
      </c>
      <c r="D2" s="192" t="str" cm="1">
        <f t="array" ref="D2">IFERROR(INDEX(クロ女!D$1:D$21,SMALL(IF(クロ女!E$1:E$21&lt;&gt;"",ROW(クロ女!E$1:E$21)),ROW())),"")</f>
        <v/>
      </c>
      <c r="E2" s="192" t="str" cm="1">
        <f t="array" ref="E2">IFERROR(INDEX(クロ女!E$1:E$21,SMALL(IF(クロ女!E$1:E$21&lt;&gt;"",ROW(クロ女!E$1:E$21)),ROW())),"")</f>
        <v/>
      </c>
      <c r="F2" s="192" t="str">
        <f>IF(申込書!A$2="","",申込書!F$2)</f>
        <v/>
      </c>
    </row>
    <row r="3" spans="1:6" x14ac:dyDescent="0.15">
      <c r="C3" s="192" t="str">
        <f>IF(申込書!A$2="","",申込書!A$2)</f>
        <v/>
      </c>
      <c r="D3" s="192" t="str" cm="1">
        <f t="array" ref="D3">IFERROR(INDEX(クロ女!D$1:D$21,SMALL(IF(クロ女!E$1:E$21&lt;&gt;"",ROW(クロ女!E$1:E$21)),ROW())),"")</f>
        <v/>
      </c>
      <c r="E3" s="192" t="str" cm="1">
        <f t="array" ref="E3">IFERROR(INDEX(クロ女!E$1:E$21,SMALL(IF(クロ女!E$1:E$21&lt;&gt;"",ROW(クロ女!E$1:E$21)),ROW())),"")</f>
        <v/>
      </c>
      <c r="F3" s="192" t="str">
        <f>+F$2</f>
        <v/>
      </c>
    </row>
    <row r="4" spans="1:6" x14ac:dyDescent="0.15">
      <c r="C4" s="192" t="str">
        <f>IF(申込書!A$2="","",申込書!A$2)</f>
        <v/>
      </c>
      <c r="D4" s="192" t="str" cm="1">
        <f t="array" ref="D4">IFERROR(INDEX(クロ女!D$1:D$21,SMALL(IF(クロ女!E$1:E$21&lt;&gt;"",ROW(クロ女!E$1:E$21)),ROW())),"")</f>
        <v/>
      </c>
      <c r="E4" s="192" t="str" cm="1">
        <f t="array" ref="E4">IFERROR(INDEX(クロ女!E$1:E$21,SMALL(IF(クロ女!E$1:E$21&lt;&gt;"",ROW(クロ女!E$1:E$21)),ROW())),"")</f>
        <v/>
      </c>
      <c r="F4" s="192" t="str">
        <f t="shared" ref="F4:F21" si="0">+F$2</f>
        <v/>
      </c>
    </row>
    <row r="5" spans="1:6" x14ac:dyDescent="0.15">
      <c r="C5" s="192" t="str">
        <f>IF(申込書!A$2="","",申込書!A$2)</f>
        <v/>
      </c>
      <c r="D5" s="192" t="str" cm="1">
        <f t="array" ref="D5">IFERROR(INDEX(クロ女!D$1:D$21,SMALL(IF(クロ女!E$1:E$21&lt;&gt;"",ROW(クロ女!E$1:E$21)),ROW())),"")</f>
        <v/>
      </c>
      <c r="E5" s="192" t="str" cm="1">
        <f t="array" ref="E5">IFERROR(INDEX(クロ女!E$1:E$21,SMALL(IF(クロ女!E$1:E$21&lt;&gt;"",ROW(クロ女!E$1:E$21)),ROW())),"")</f>
        <v/>
      </c>
      <c r="F5" s="192" t="str">
        <f t="shared" si="0"/>
        <v/>
      </c>
    </row>
    <row r="6" spans="1:6" x14ac:dyDescent="0.15">
      <c r="C6" s="192" t="str">
        <f>IF(申込書!A$2="","",申込書!A$2)</f>
        <v/>
      </c>
      <c r="D6" s="192" t="str" cm="1">
        <f t="array" ref="D6">IFERROR(INDEX(クロ女!D$1:D$21,SMALL(IF(クロ女!E$1:E$21&lt;&gt;"",ROW(クロ女!E$1:E$21)),ROW())),"")</f>
        <v/>
      </c>
      <c r="E6" s="192" t="str" cm="1">
        <f t="array" ref="E6">IFERROR(INDEX(クロ女!E$1:E$21,SMALL(IF(クロ女!E$1:E$21&lt;&gt;"",ROW(クロ女!E$1:E$21)),ROW())),"")</f>
        <v/>
      </c>
      <c r="F6" s="192" t="str">
        <f t="shared" si="0"/>
        <v/>
      </c>
    </row>
    <row r="7" spans="1:6" x14ac:dyDescent="0.15">
      <c r="C7" s="192" t="str">
        <f>IF(申込書!A$2="","",申込書!A$2)</f>
        <v/>
      </c>
      <c r="D7" s="192" t="str" cm="1">
        <f t="array" ref="D7">IFERROR(INDEX(クロ女!D$1:D$21,SMALL(IF(クロ女!E$1:E$21&lt;&gt;"",ROW(クロ女!E$1:E$21)),ROW())),"")</f>
        <v/>
      </c>
      <c r="E7" s="192" t="str" cm="1">
        <f t="array" ref="E7">IFERROR(INDEX(クロ女!E$1:E$21,SMALL(IF(クロ女!E$1:E$21&lt;&gt;"",ROW(クロ女!E$1:E$21)),ROW())),"")</f>
        <v/>
      </c>
      <c r="F7" s="192" t="str">
        <f t="shared" si="0"/>
        <v/>
      </c>
    </row>
    <row r="8" spans="1:6" x14ac:dyDescent="0.15">
      <c r="C8" s="192" t="str">
        <f>IF(申込書!A$2="","",申込書!A$2)</f>
        <v/>
      </c>
      <c r="D8" s="192" t="str" cm="1">
        <f t="array" ref="D8">IFERROR(INDEX(クロ女!D$1:D$21,SMALL(IF(クロ女!E$1:E$21&lt;&gt;"",ROW(クロ女!E$1:E$21)),ROW())),"")</f>
        <v/>
      </c>
      <c r="E8" s="192" t="str" cm="1">
        <f t="array" ref="E8">IFERROR(INDEX(クロ女!E$1:E$21,SMALL(IF(クロ女!E$1:E$21&lt;&gt;"",ROW(クロ女!E$1:E$21)),ROW())),"")</f>
        <v/>
      </c>
      <c r="F8" s="192" t="str">
        <f t="shared" si="0"/>
        <v/>
      </c>
    </row>
    <row r="9" spans="1:6" x14ac:dyDescent="0.15">
      <c r="C9" s="192" t="str">
        <f>IF(申込書!A$2="","",申込書!A$2)</f>
        <v/>
      </c>
      <c r="D9" s="192" t="str" cm="1">
        <f t="array" ref="D9">IFERROR(INDEX(クロ女!D$1:D$21,SMALL(IF(クロ女!E$1:E$21&lt;&gt;"",ROW(クロ女!E$1:E$21)),ROW())),"")</f>
        <v/>
      </c>
      <c r="E9" s="192" t="str" cm="1">
        <f t="array" ref="E9">IFERROR(INDEX(クロ女!E$1:E$21,SMALL(IF(クロ女!E$1:E$21&lt;&gt;"",ROW(クロ女!E$1:E$21)),ROW())),"")</f>
        <v/>
      </c>
      <c r="F9" s="192" t="str">
        <f t="shared" si="0"/>
        <v/>
      </c>
    </row>
    <row r="10" spans="1:6" x14ac:dyDescent="0.15">
      <c r="C10" s="192" t="str">
        <f>IF(申込書!A$2="","",申込書!A$2)</f>
        <v/>
      </c>
      <c r="D10" s="192" t="str" cm="1">
        <f t="array" ref="D10">IFERROR(INDEX(クロ女!D$1:D$21,SMALL(IF(クロ女!E$1:E$21&lt;&gt;"",ROW(クロ女!E$1:E$21)),ROW())),"")</f>
        <v/>
      </c>
      <c r="E10" s="192" t="str" cm="1">
        <f t="array" ref="E10">IFERROR(INDEX(クロ女!E$1:E$21,SMALL(IF(クロ女!E$1:E$21&lt;&gt;"",ROW(クロ女!E$1:E$21)),ROW())),"")</f>
        <v/>
      </c>
      <c r="F10" s="192" t="str">
        <f t="shared" si="0"/>
        <v/>
      </c>
    </row>
    <row r="11" spans="1:6" x14ac:dyDescent="0.15">
      <c r="C11" s="192" t="str">
        <f>IF(申込書!A$2="","",申込書!A$2)</f>
        <v/>
      </c>
      <c r="D11" s="192" t="str" cm="1">
        <f t="array" ref="D11">IFERROR(INDEX(クロ女!D$1:D$21,SMALL(IF(クロ女!E$1:E$21&lt;&gt;"",ROW(クロ女!E$1:E$21)),ROW())),"")</f>
        <v/>
      </c>
      <c r="E11" s="192" t="str" cm="1">
        <f t="array" ref="E11">IFERROR(INDEX(クロ女!E$1:E$21,SMALL(IF(クロ女!E$1:E$21&lt;&gt;"",ROW(クロ女!E$1:E$21)),ROW())),"")</f>
        <v/>
      </c>
      <c r="F11" s="192" t="str">
        <f t="shared" si="0"/>
        <v/>
      </c>
    </row>
    <row r="12" spans="1:6" x14ac:dyDescent="0.15">
      <c r="C12" s="192" t="str">
        <f>IF(申込書!A$2="","",申込書!A$2)</f>
        <v/>
      </c>
      <c r="D12" s="192" t="str" cm="1">
        <f t="array" ref="D12">IFERROR(INDEX(クロ女!D$1:D$21,SMALL(IF(クロ女!E$1:E$21&lt;&gt;"",ROW(クロ女!E$1:E$21)),ROW())),"")</f>
        <v/>
      </c>
      <c r="E12" s="192" t="str" cm="1">
        <f t="array" ref="E12">IFERROR(INDEX(クロ女!E$1:E$21,SMALL(IF(クロ女!E$1:E$21&lt;&gt;"",ROW(クロ女!E$1:E$21)),ROW())),"")</f>
        <v/>
      </c>
      <c r="F12" s="192" t="str">
        <f t="shared" si="0"/>
        <v/>
      </c>
    </row>
    <row r="13" spans="1:6" x14ac:dyDescent="0.15">
      <c r="C13" s="192" t="str">
        <f>IF(申込書!A$2="","",申込書!A$2)</f>
        <v/>
      </c>
      <c r="D13" s="192" t="str" cm="1">
        <f t="array" ref="D13">IFERROR(INDEX(クロ女!D$1:D$21,SMALL(IF(クロ女!E$1:E$21&lt;&gt;"",ROW(クロ女!E$1:E$21)),ROW())),"")</f>
        <v/>
      </c>
      <c r="E13" s="192" t="str" cm="1">
        <f t="array" ref="E13">IFERROR(INDEX(クロ女!E$1:E$21,SMALL(IF(クロ女!E$1:E$21&lt;&gt;"",ROW(クロ女!E$1:E$21)),ROW())),"")</f>
        <v/>
      </c>
      <c r="F13" s="192" t="str">
        <f t="shared" si="0"/>
        <v/>
      </c>
    </row>
    <row r="14" spans="1:6" x14ac:dyDescent="0.15">
      <c r="C14" s="192" t="str">
        <f>IF(申込書!A$2="","",申込書!A$2)</f>
        <v/>
      </c>
      <c r="D14" s="192" t="str" cm="1">
        <f t="array" ref="D14">IFERROR(INDEX(クロ女!D$1:D$21,SMALL(IF(クロ女!E$1:E$21&lt;&gt;"",ROW(クロ女!E$1:E$21)),ROW())),"")</f>
        <v/>
      </c>
      <c r="E14" s="192" t="str" cm="1">
        <f t="array" ref="E14">IFERROR(INDEX(クロ女!E$1:E$21,SMALL(IF(クロ女!E$1:E$21&lt;&gt;"",ROW(クロ女!E$1:E$21)),ROW())),"")</f>
        <v/>
      </c>
      <c r="F14" s="192" t="str">
        <f t="shared" si="0"/>
        <v/>
      </c>
    </row>
    <row r="15" spans="1:6" x14ac:dyDescent="0.15">
      <c r="C15" s="192" t="str">
        <f>IF(申込書!A$2="","",申込書!A$2)</f>
        <v/>
      </c>
      <c r="D15" s="192" t="str" cm="1">
        <f t="array" ref="D15">IFERROR(INDEX(クロ女!D$1:D$21,SMALL(IF(クロ女!E$1:E$21&lt;&gt;"",ROW(クロ女!E$1:E$21)),ROW())),"")</f>
        <v/>
      </c>
      <c r="E15" s="192" t="str" cm="1">
        <f t="array" ref="E15">IFERROR(INDEX(クロ女!E$1:E$21,SMALL(IF(クロ女!E$1:E$21&lt;&gt;"",ROW(クロ女!E$1:E$21)),ROW())),"")</f>
        <v/>
      </c>
      <c r="F15" s="192" t="str">
        <f t="shared" si="0"/>
        <v/>
      </c>
    </row>
    <row r="16" spans="1:6" x14ac:dyDescent="0.15">
      <c r="C16" s="192" t="str">
        <f>IF(申込書!A$2="","",申込書!A$2)</f>
        <v/>
      </c>
      <c r="D16" s="192" t="str" cm="1">
        <f t="array" ref="D16">IFERROR(INDEX(クロ女!D$1:D$21,SMALL(IF(クロ女!E$1:E$21&lt;&gt;"",ROW(クロ女!E$1:E$21)),ROW())),"")</f>
        <v/>
      </c>
      <c r="E16" s="192" t="str" cm="1">
        <f t="array" ref="E16">IFERROR(INDEX(クロ女!E$1:E$21,SMALL(IF(クロ女!E$1:E$21&lt;&gt;"",ROW(クロ女!E$1:E$21)),ROW())),"")</f>
        <v/>
      </c>
      <c r="F16" s="192" t="str">
        <f t="shared" si="0"/>
        <v/>
      </c>
    </row>
    <row r="17" spans="3:6" x14ac:dyDescent="0.15">
      <c r="C17" s="192" t="str">
        <f>IF(申込書!A$2="","",申込書!A$2)</f>
        <v/>
      </c>
      <c r="D17" s="192" t="str" cm="1">
        <f t="array" ref="D17">IFERROR(INDEX(クロ女!D$1:D$21,SMALL(IF(クロ女!E$1:E$21&lt;&gt;"",ROW(クロ女!E$1:E$21)),ROW())),"")</f>
        <v/>
      </c>
      <c r="E17" s="192" t="str" cm="1">
        <f t="array" ref="E17">IFERROR(INDEX(クロ女!E$1:E$21,SMALL(IF(クロ女!E$1:E$21&lt;&gt;"",ROW(クロ女!E$1:E$21)),ROW())),"")</f>
        <v/>
      </c>
      <c r="F17" s="192" t="str">
        <f t="shared" si="0"/>
        <v/>
      </c>
    </row>
    <row r="18" spans="3:6" x14ac:dyDescent="0.15">
      <c r="C18" s="192" t="str">
        <f>IF(申込書!A$2="","",申込書!A$2)</f>
        <v/>
      </c>
      <c r="D18" s="192" t="str" cm="1">
        <f t="array" ref="D18">IFERROR(INDEX(クロ女!D$1:D$21,SMALL(IF(クロ女!E$1:E$21&lt;&gt;"",ROW(クロ女!E$1:E$21)),ROW())),"")</f>
        <v/>
      </c>
      <c r="E18" s="192" t="str" cm="1">
        <f t="array" ref="E18">IFERROR(INDEX(クロ女!E$1:E$21,SMALL(IF(クロ女!E$1:E$21&lt;&gt;"",ROW(クロ女!E$1:E$21)),ROW())),"")</f>
        <v/>
      </c>
      <c r="F18" s="192" t="str">
        <f t="shared" si="0"/>
        <v/>
      </c>
    </row>
    <row r="19" spans="3:6" x14ac:dyDescent="0.15">
      <c r="C19" s="192" t="str">
        <f>IF(申込書!A$2="","",申込書!A$2)</f>
        <v/>
      </c>
      <c r="D19" s="192" t="str" cm="1">
        <f t="array" ref="D19">IFERROR(INDEX(クロ女!D$1:D$21,SMALL(IF(クロ女!E$1:E$21&lt;&gt;"",ROW(クロ女!E$1:E$21)),ROW())),"")</f>
        <v/>
      </c>
      <c r="E19" s="192" t="str" cm="1">
        <f t="array" ref="E19">IFERROR(INDEX(クロ女!E$1:E$21,SMALL(IF(クロ女!E$1:E$21&lt;&gt;"",ROW(クロ女!E$1:E$21)),ROW())),"")</f>
        <v/>
      </c>
      <c r="F19" s="192" t="str">
        <f t="shared" si="0"/>
        <v/>
      </c>
    </row>
    <row r="20" spans="3:6" x14ac:dyDescent="0.15">
      <c r="C20" s="192" t="str">
        <f>IF(申込書!A$2="","",申込書!A$2)</f>
        <v/>
      </c>
      <c r="D20" s="192" t="str" cm="1">
        <f t="array" ref="D20">IFERROR(INDEX(クロ女!D$1:D$21,SMALL(IF(クロ女!E$1:E$21&lt;&gt;"",ROW(クロ女!E$1:E$21)),ROW())),"")</f>
        <v/>
      </c>
      <c r="E20" s="192" t="str" cm="1">
        <f t="array" ref="E20">IFERROR(INDEX(クロ女!E$1:E$21,SMALL(IF(クロ女!E$1:E$21&lt;&gt;"",ROW(クロ女!E$1:E$21)),ROW())),"")</f>
        <v/>
      </c>
      <c r="F20" s="192" t="str">
        <f t="shared" si="0"/>
        <v/>
      </c>
    </row>
    <row r="21" spans="3:6" x14ac:dyDescent="0.15">
      <c r="C21" s="192" t="str">
        <f>IF(申込書!A$2="","",申込書!A$2)</f>
        <v/>
      </c>
      <c r="D21" s="192" t="str" cm="1">
        <f t="array" ref="D21">IFERROR(INDEX(クロ女!D$1:D$21,SMALL(IF(クロ女!E$1:E$21&lt;&gt;"",ROW(クロ女!E$1:E$21)),ROW())),"")</f>
        <v/>
      </c>
      <c r="E21" s="192" t="str" cm="1">
        <f t="array" ref="E21">IFERROR(INDEX(クロ女!E$1:E$21,SMALL(IF(クロ女!E$1:E$21&lt;&gt;"",ROW(クロ女!E$1:E$21)),ROW())),"")</f>
        <v/>
      </c>
      <c r="F21" s="192" t="str">
        <f t="shared" si="0"/>
        <v/>
      </c>
    </row>
  </sheetData>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200"/>
  <sheetViews>
    <sheetView topLeftCell="A42" zoomScaleNormal="100" zoomScaleSheetLayoutView="75" zoomScalePageLayoutView="25" workbookViewId="0">
      <selection activeCell="K54" sqref="K54"/>
    </sheetView>
  </sheetViews>
  <sheetFormatPr defaultRowHeight="18" customHeight="1" x14ac:dyDescent="0.15"/>
  <cols>
    <col min="1" max="1" width="9.28515625" style="33" customWidth="1"/>
    <col min="2" max="2" width="7.140625" style="33" customWidth="1"/>
    <col min="3" max="3" width="16.7109375" style="33" customWidth="1"/>
    <col min="4" max="6" width="8.85546875" style="33" customWidth="1"/>
    <col min="7" max="7" width="11.85546875" style="33" customWidth="1"/>
    <col min="8" max="8" width="8.85546875" style="33" customWidth="1"/>
    <col min="9" max="9" width="9.5703125" style="33" customWidth="1"/>
    <col min="10" max="245" width="8.85546875" style="33"/>
    <col min="246" max="246" width="3" style="33" customWidth="1"/>
    <col min="247" max="247" width="4.7109375" style="33" customWidth="1"/>
    <col min="248" max="248" width="16" style="33" customWidth="1"/>
    <col min="249" max="254" width="9.28515625" style="33" customWidth="1"/>
    <col min="255" max="256" width="3" style="33" customWidth="1"/>
    <col min="257" max="257" width="4.7109375" style="33" customWidth="1"/>
    <col min="258" max="258" width="16" style="33" customWidth="1"/>
    <col min="259" max="264" width="9.28515625" style="33" customWidth="1"/>
    <col min="265" max="265" width="3" style="33" customWidth="1"/>
    <col min="266" max="501" width="8.85546875" style="33"/>
    <col min="502" max="502" width="3" style="33" customWidth="1"/>
    <col min="503" max="503" width="4.7109375" style="33" customWidth="1"/>
    <col min="504" max="504" width="16" style="33" customWidth="1"/>
    <col min="505" max="510" width="9.28515625" style="33" customWidth="1"/>
    <col min="511" max="512" width="3" style="33" customWidth="1"/>
    <col min="513" max="513" width="4.7109375" style="33" customWidth="1"/>
    <col min="514" max="514" width="16" style="33" customWidth="1"/>
    <col min="515" max="520" width="9.28515625" style="33" customWidth="1"/>
    <col min="521" max="521" width="3" style="33" customWidth="1"/>
    <col min="522" max="757" width="8.85546875" style="33"/>
    <col min="758" max="758" width="3" style="33" customWidth="1"/>
    <col min="759" max="759" width="4.7109375" style="33" customWidth="1"/>
    <col min="760" max="760" width="16" style="33" customWidth="1"/>
    <col min="761" max="766" width="9.28515625" style="33" customWidth="1"/>
    <col min="767" max="768" width="3" style="33" customWidth="1"/>
    <col min="769" max="769" width="4.7109375" style="33" customWidth="1"/>
    <col min="770" max="770" width="16" style="33" customWidth="1"/>
    <col min="771" max="776" width="9.28515625" style="33" customWidth="1"/>
    <col min="777" max="777" width="3" style="33" customWidth="1"/>
    <col min="778" max="1013" width="8.85546875" style="33"/>
    <col min="1014" max="1014" width="3" style="33" customWidth="1"/>
    <col min="1015" max="1015" width="4.7109375" style="33" customWidth="1"/>
    <col min="1016" max="1016" width="16" style="33" customWidth="1"/>
    <col min="1017" max="1022" width="9.28515625" style="33" customWidth="1"/>
    <col min="1023" max="1024" width="3" style="33" customWidth="1"/>
    <col min="1025" max="1025" width="4.7109375" style="33" customWidth="1"/>
    <col min="1026" max="1026" width="16" style="33" customWidth="1"/>
    <col min="1027" max="1032" width="9.28515625" style="33" customWidth="1"/>
    <col min="1033" max="1033" width="3" style="33" customWidth="1"/>
    <col min="1034" max="1269" width="8.85546875" style="33"/>
    <col min="1270" max="1270" width="3" style="33" customWidth="1"/>
    <col min="1271" max="1271" width="4.7109375" style="33" customWidth="1"/>
    <col min="1272" max="1272" width="16" style="33" customWidth="1"/>
    <col min="1273" max="1278" width="9.28515625" style="33" customWidth="1"/>
    <col min="1279" max="1280" width="3" style="33" customWidth="1"/>
    <col min="1281" max="1281" width="4.7109375" style="33" customWidth="1"/>
    <col min="1282" max="1282" width="16" style="33" customWidth="1"/>
    <col min="1283" max="1288" width="9.28515625" style="33" customWidth="1"/>
    <col min="1289" max="1289" width="3" style="33" customWidth="1"/>
    <col min="1290" max="1525" width="8.85546875" style="33"/>
    <col min="1526" max="1526" width="3" style="33" customWidth="1"/>
    <col min="1527" max="1527" width="4.7109375" style="33" customWidth="1"/>
    <col min="1528" max="1528" width="16" style="33" customWidth="1"/>
    <col min="1529" max="1534" width="9.28515625" style="33" customWidth="1"/>
    <col min="1535" max="1536" width="3" style="33" customWidth="1"/>
    <col min="1537" max="1537" width="4.7109375" style="33" customWidth="1"/>
    <col min="1538" max="1538" width="16" style="33" customWidth="1"/>
    <col min="1539" max="1544" width="9.28515625" style="33" customWidth="1"/>
    <col min="1545" max="1545" width="3" style="33" customWidth="1"/>
    <col min="1546" max="1781" width="8.85546875" style="33"/>
    <col min="1782" max="1782" width="3" style="33" customWidth="1"/>
    <col min="1783" max="1783" width="4.7109375" style="33" customWidth="1"/>
    <col min="1784" max="1784" width="16" style="33" customWidth="1"/>
    <col min="1785" max="1790" width="9.28515625" style="33" customWidth="1"/>
    <col min="1791" max="1792" width="3" style="33" customWidth="1"/>
    <col min="1793" max="1793" width="4.7109375" style="33" customWidth="1"/>
    <col min="1794" max="1794" width="16" style="33" customWidth="1"/>
    <col min="1795" max="1800" width="9.28515625" style="33" customWidth="1"/>
    <col min="1801" max="1801" width="3" style="33" customWidth="1"/>
    <col min="1802" max="2037" width="8.85546875" style="33"/>
    <col min="2038" max="2038" width="3" style="33" customWidth="1"/>
    <col min="2039" max="2039" width="4.7109375" style="33" customWidth="1"/>
    <col min="2040" max="2040" width="16" style="33" customWidth="1"/>
    <col min="2041" max="2046" width="9.28515625" style="33" customWidth="1"/>
    <col min="2047" max="2048" width="3" style="33" customWidth="1"/>
    <col min="2049" max="2049" width="4.7109375" style="33" customWidth="1"/>
    <col min="2050" max="2050" width="16" style="33" customWidth="1"/>
    <col min="2051" max="2056" width="9.28515625" style="33" customWidth="1"/>
    <col min="2057" max="2057" width="3" style="33" customWidth="1"/>
    <col min="2058" max="2293" width="8.85546875" style="33"/>
    <col min="2294" max="2294" width="3" style="33" customWidth="1"/>
    <col min="2295" max="2295" width="4.7109375" style="33" customWidth="1"/>
    <col min="2296" max="2296" width="16" style="33" customWidth="1"/>
    <col min="2297" max="2302" width="9.28515625" style="33" customWidth="1"/>
    <col min="2303" max="2304" width="3" style="33" customWidth="1"/>
    <col min="2305" max="2305" width="4.7109375" style="33" customWidth="1"/>
    <col min="2306" max="2306" width="16" style="33" customWidth="1"/>
    <col min="2307" max="2312" width="9.28515625" style="33" customWidth="1"/>
    <col min="2313" max="2313" width="3" style="33" customWidth="1"/>
    <col min="2314" max="2549" width="8.85546875" style="33"/>
    <col min="2550" max="2550" width="3" style="33" customWidth="1"/>
    <col min="2551" max="2551" width="4.7109375" style="33" customWidth="1"/>
    <col min="2552" max="2552" width="16" style="33" customWidth="1"/>
    <col min="2553" max="2558" width="9.28515625" style="33" customWidth="1"/>
    <col min="2559" max="2560" width="3" style="33" customWidth="1"/>
    <col min="2561" max="2561" width="4.7109375" style="33" customWidth="1"/>
    <col min="2562" max="2562" width="16" style="33" customWidth="1"/>
    <col min="2563" max="2568" width="9.28515625" style="33" customWidth="1"/>
    <col min="2569" max="2569" width="3" style="33" customWidth="1"/>
    <col min="2570" max="2805" width="8.85546875" style="33"/>
    <col min="2806" max="2806" width="3" style="33" customWidth="1"/>
    <col min="2807" max="2807" width="4.7109375" style="33" customWidth="1"/>
    <col min="2808" max="2808" width="16" style="33" customWidth="1"/>
    <col min="2809" max="2814" width="9.28515625" style="33" customWidth="1"/>
    <col min="2815" max="2816" width="3" style="33" customWidth="1"/>
    <col min="2817" max="2817" width="4.7109375" style="33" customWidth="1"/>
    <col min="2818" max="2818" width="16" style="33" customWidth="1"/>
    <col min="2819" max="2824" width="9.28515625" style="33" customWidth="1"/>
    <col min="2825" max="2825" width="3" style="33" customWidth="1"/>
    <col min="2826" max="3061" width="8.85546875" style="33"/>
    <col min="3062" max="3062" width="3" style="33" customWidth="1"/>
    <col min="3063" max="3063" width="4.7109375" style="33" customWidth="1"/>
    <col min="3064" max="3064" width="16" style="33" customWidth="1"/>
    <col min="3065" max="3070" width="9.28515625" style="33" customWidth="1"/>
    <col min="3071" max="3072" width="3" style="33" customWidth="1"/>
    <col min="3073" max="3073" width="4.7109375" style="33" customWidth="1"/>
    <col min="3074" max="3074" width="16" style="33" customWidth="1"/>
    <col min="3075" max="3080" width="9.28515625" style="33" customWidth="1"/>
    <col min="3081" max="3081" width="3" style="33" customWidth="1"/>
    <col min="3082" max="3317" width="8.85546875" style="33"/>
    <col min="3318" max="3318" width="3" style="33" customWidth="1"/>
    <col min="3319" max="3319" width="4.7109375" style="33" customWidth="1"/>
    <col min="3320" max="3320" width="16" style="33" customWidth="1"/>
    <col min="3321" max="3326" width="9.28515625" style="33" customWidth="1"/>
    <col min="3327" max="3328" width="3" style="33" customWidth="1"/>
    <col min="3329" max="3329" width="4.7109375" style="33" customWidth="1"/>
    <col min="3330" max="3330" width="16" style="33" customWidth="1"/>
    <col min="3331" max="3336" width="9.28515625" style="33" customWidth="1"/>
    <col min="3337" max="3337" width="3" style="33" customWidth="1"/>
    <col min="3338" max="3573" width="8.85546875" style="33"/>
    <col min="3574" max="3574" width="3" style="33" customWidth="1"/>
    <col min="3575" max="3575" width="4.7109375" style="33" customWidth="1"/>
    <col min="3576" max="3576" width="16" style="33" customWidth="1"/>
    <col min="3577" max="3582" width="9.28515625" style="33" customWidth="1"/>
    <col min="3583" max="3584" width="3" style="33" customWidth="1"/>
    <col min="3585" max="3585" width="4.7109375" style="33" customWidth="1"/>
    <col min="3586" max="3586" width="16" style="33" customWidth="1"/>
    <col min="3587" max="3592" width="9.28515625" style="33" customWidth="1"/>
    <col min="3593" max="3593" width="3" style="33" customWidth="1"/>
    <col min="3594" max="3829" width="8.85546875" style="33"/>
    <col min="3830" max="3830" width="3" style="33" customWidth="1"/>
    <col min="3831" max="3831" width="4.7109375" style="33" customWidth="1"/>
    <col min="3832" max="3832" width="16" style="33" customWidth="1"/>
    <col min="3833" max="3838" width="9.28515625" style="33" customWidth="1"/>
    <col min="3839" max="3840" width="3" style="33" customWidth="1"/>
    <col min="3841" max="3841" width="4.7109375" style="33" customWidth="1"/>
    <col min="3842" max="3842" width="16" style="33" customWidth="1"/>
    <col min="3843" max="3848" width="9.28515625" style="33" customWidth="1"/>
    <col min="3849" max="3849" width="3" style="33" customWidth="1"/>
    <col min="3850" max="4085" width="8.85546875" style="33"/>
    <col min="4086" max="4086" width="3" style="33" customWidth="1"/>
    <col min="4087" max="4087" width="4.7109375" style="33" customWidth="1"/>
    <col min="4088" max="4088" width="16" style="33" customWidth="1"/>
    <col min="4089" max="4094" width="9.28515625" style="33" customWidth="1"/>
    <col min="4095" max="4096" width="3" style="33" customWidth="1"/>
    <col min="4097" max="4097" width="4.7109375" style="33" customWidth="1"/>
    <col min="4098" max="4098" width="16" style="33" customWidth="1"/>
    <col min="4099" max="4104" width="9.28515625" style="33" customWidth="1"/>
    <col min="4105" max="4105" width="3" style="33" customWidth="1"/>
    <col min="4106" max="4341" width="8.85546875" style="33"/>
    <col min="4342" max="4342" width="3" style="33" customWidth="1"/>
    <col min="4343" max="4343" width="4.7109375" style="33" customWidth="1"/>
    <col min="4344" max="4344" width="16" style="33" customWidth="1"/>
    <col min="4345" max="4350" width="9.28515625" style="33" customWidth="1"/>
    <col min="4351" max="4352" width="3" style="33" customWidth="1"/>
    <col min="4353" max="4353" width="4.7109375" style="33" customWidth="1"/>
    <col min="4354" max="4354" width="16" style="33" customWidth="1"/>
    <col min="4355" max="4360" width="9.28515625" style="33" customWidth="1"/>
    <col min="4361" max="4361" width="3" style="33" customWidth="1"/>
    <col min="4362" max="4597" width="8.85546875" style="33"/>
    <col min="4598" max="4598" width="3" style="33" customWidth="1"/>
    <col min="4599" max="4599" width="4.7109375" style="33" customWidth="1"/>
    <col min="4600" max="4600" width="16" style="33" customWidth="1"/>
    <col min="4601" max="4606" width="9.28515625" style="33" customWidth="1"/>
    <col min="4607" max="4608" width="3" style="33" customWidth="1"/>
    <col min="4609" max="4609" width="4.7109375" style="33" customWidth="1"/>
    <col min="4610" max="4610" width="16" style="33" customWidth="1"/>
    <col min="4611" max="4616" width="9.28515625" style="33" customWidth="1"/>
    <col min="4617" max="4617" width="3" style="33" customWidth="1"/>
    <col min="4618" max="4853" width="8.85546875" style="33"/>
    <col min="4854" max="4854" width="3" style="33" customWidth="1"/>
    <col min="4855" max="4855" width="4.7109375" style="33" customWidth="1"/>
    <col min="4856" max="4856" width="16" style="33" customWidth="1"/>
    <col min="4857" max="4862" width="9.28515625" style="33" customWidth="1"/>
    <col min="4863" max="4864" width="3" style="33" customWidth="1"/>
    <col min="4865" max="4865" width="4.7109375" style="33" customWidth="1"/>
    <col min="4866" max="4866" width="16" style="33" customWidth="1"/>
    <col min="4867" max="4872" width="9.28515625" style="33" customWidth="1"/>
    <col min="4873" max="4873" width="3" style="33" customWidth="1"/>
    <col min="4874" max="5109" width="8.85546875" style="33"/>
    <col min="5110" max="5110" width="3" style="33" customWidth="1"/>
    <col min="5111" max="5111" width="4.7109375" style="33" customWidth="1"/>
    <col min="5112" max="5112" width="16" style="33" customWidth="1"/>
    <col min="5113" max="5118" width="9.28515625" style="33" customWidth="1"/>
    <col min="5119" max="5120" width="3" style="33" customWidth="1"/>
    <col min="5121" max="5121" width="4.7109375" style="33" customWidth="1"/>
    <col min="5122" max="5122" width="16" style="33" customWidth="1"/>
    <col min="5123" max="5128" width="9.28515625" style="33" customWidth="1"/>
    <col min="5129" max="5129" width="3" style="33" customWidth="1"/>
    <col min="5130" max="5365" width="8.85546875" style="33"/>
    <col min="5366" max="5366" width="3" style="33" customWidth="1"/>
    <col min="5367" max="5367" width="4.7109375" style="33" customWidth="1"/>
    <col min="5368" max="5368" width="16" style="33" customWidth="1"/>
    <col min="5369" max="5374" width="9.28515625" style="33" customWidth="1"/>
    <col min="5375" max="5376" width="3" style="33" customWidth="1"/>
    <col min="5377" max="5377" width="4.7109375" style="33" customWidth="1"/>
    <col min="5378" max="5378" width="16" style="33" customWidth="1"/>
    <col min="5379" max="5384" width="9.28515625" style="33" customWidth="1"/>
    <col min="5385" max="5385" width="3" style="33" customWidth="1"/>
    <col min="5386" max="5621" width="8.85546875" style="33"/>
    <col min="5622" max="5622" width="3" style="33" customWidth="1"/>
    <col min="5623" max="5623" width="4.7109375" style="33" customWidth="1"/>
    <col min="5624" max="5624" width="16" style="33" customWidth="1"/>
    <col min="5625" max="5630" width="9.28515625" style="33" customWidth="1"/>
    <col min="5631" max="5632" width="3" style="33" customWidth="1"/>
    <col min="5633" max="5633" width="4.7109375" style="33" customWidth="1"/>
    <col min="5634" max="5634" width="16" style="33" customWidth="1"/>
    <col min="5635" max="5640" width="9.28515625" style="33" customWidth="1"/>
    <col min="5641" max="5641" width="3" style="33" customWidth="1"/>
    <col min="5642" max="5877" width="8.85546875" style="33"/>
    <col min="5878" max="5878" width="3" style="33" customWidth="1"/>
    <col min="5879" max="5879" width="4.7109375" style="33" customWidth="1"/>
    <col min="5880" max="5880" width="16" style="33" customWidth="1"/>
    <col min="5881" max="5886" width="9.28515625" style="33" customWidth="1"/>
    <col min="5887" max="5888" width="3" style="33" customWidth="1"/>
    <col min="5889" max="5889" width="4.7109375" style="33" customWidth="1"/>
    <col min="5890" max="5890" width="16" style="33" customWidth="1"/>
    <col min="5891" max="5896" width="9.28515625" style="33" customWidth="1"/>
    <col min="5897" max="5897" width="3" style="33" customWidth="1"/>
    <col min="5898" max="6133" width="8.85546875" style="33"/>
    <col min="6134" max="6134" width="3" style="33" customWidth="1"/>
    <col min="6135" max="6135" width="4.7109375" style="33" customWidth="1"/>
    <col min="6136" max="6136" width="16" style="33" customWidth="1"/>
    <col min="6137" max="6142" width="9.28515625" style="33" customWidth="1"/>
    <col min="6143" max="6144" width="3" style="33" customWidth="1"/>
    <col min="6145" max="6145" width="4.7109375" style="33" customWidth="1"/>
    <col min="6146" max="6146" width="16" style="33" customWidth="1"/>
    <col min="6147" max="6152" width="9.28515625" style="33" customWidth="1"/>
    <col min="6153" max="6153" width="3" style="33" customWidth="1"/>
    <col min="6154" max="6389" width="8.85546875" style="33"/>
    <col min="6390" max="6390" width="3" style="33" customWidth="1"/>
    <col min="6391" max="6391" width="4.7109375" style="33" customWidth="1"/>
    <col min="6392" max="6392" width="16" style="33" customWidth="1"/>
    <col min="6393" max="6398" width="9.28515625" style="33" customWidth="1"/>
    <col min="6399" max="6400" width="3" style="33" customWidth="1"/>
    <col min="6401" max="6401" width="4.7109375" style="33" customWidth="1"/>
    <col min="6402" max="6402" width="16" style="33" customWidth="1"/>
    <col min="6403" max="6408" width="9.28515625" style="33" customWidth="1"/>
    <col min="6409" max="6409" width="3" style="33" customWidth="1"/>
    <col min="6410" max="6645" width="8.85546875" style="33"/>
    <col min="6646" max="6646" width="3" style="33" customWidth="1"/>
    <col min="6647" max="6647" width="4.7109375" style="33" customWidth="1"/>
    <col min="6648" max="6648" width="16" style="33" customWidth="1"/>
    <col min="6649" max="6654" width="9.28515625" style="33" customWidth="1"/>
    <col min="6655" max="6656" width="3" style="33" customWidth="1"/>
    <col min="6657" max="6657" width="4.7109375" style="33" customWidth="1"/>
    <col min="6658" max="6658" width="16" style="33" customWidth="1"/>
    <col min="6659" max="6664" width="9.28515625" style="33" customWidth="1"/>
    <col min="6665" max="6665" width="3" style="33" customWidth="1"/>
    <col min="6666" max="6901" width="8.85546875" style="33"/>
    <col min="6902" max="6902" width="3" style="33" customWidth="1"/>
    <col min="6903" max="6903" width="4.7109375" style="33" customWidth="1"/>
    <col min="6904" max="6904" width="16" style="33" customWidth="1"/>
    <col min="6905" max="6910" width="9.28515625" style="33" customWidth="1"/>
    <col min="6911" max="6912" width="3" style="33" customWidth="1"/>
    <col min="6913" max="6913" width="4.7109375" style="33" customWidth="1"/>
    <col min="6914" max="6914" width="16" style="33" customWidth="1"/>
    <col min="6915" max="6920" width="9.28515625" style="33" customWidth="1"/>
    <col min="6921" max="6921" width="3" style="33" customWidth="1"/>
    <col min="6922" max="7157" width="8.85546875" style="33"/>
    <col min="7158" max="7158" width="3" style="33" customWidth="1"/>
    <col min="7159" max="7159" width="4.7109375" style="33" customWidth="1"/>
    <col min="7160" max="7160" width="16" style="33" customWidth="1"/>
    <col min="7161" max="7166" width="9.28515625" style="33" customWidth="1"/>
    <col min="7167" max="7168" width="3" style="33" customWidth="1"/>
    <col min="7169" max="7169" width="4.7109375" style="33" customWidth="1"/>
    <col min="7170" max="7170" width="16" style="33" customWidth="1"/>
    <col min="7171" max="7176" width="9.28515625" style="33" customWidth="1"/>
    <col min="7177" max="7177" width="3" style="33" customWidth="1"/>
    <col min="7178" max="7413" width="8.85546875" style="33"/>
    <col min="7414" max="7414" width="3" style="33" customWidth="1"/>
    <col min="7415" max="7415" width="4.7109375" style="33" customWidth="1"/>
    <col min="7416" max="7416" width="16" style="33" customWidth="1"/>
    <col min="7417" max="7422" width="9.28515625" style="33" customWidth="1"/>
    <col min="7423" max="7424" width="3" style="33" customWidth="1"/>
    <col min="7425" max="7425" width="4.7109375" style="33" customWidth="1"/>
    <col min="7426" max="7426" width="16" style="33" customWidth="1"/>
    <col min="7427" max="7432" width="9.28515625" style="33" customWidth="1"/>
    <col min="7433" max="7433" width="3" style="33" customWidth="1"/>
    <col min="7434" max="7669" width="8.85546875" style="33"/>
    <col min="7670" max="7670" width="3" style="33" customWidth="1"/>
    <col min="7671" max="7671" width="4.7109375" style="33" customWidth="1"/>
    <col min="7672" max="7672" width="16" style="33" customWidth="1"/>
    <col min="7673" max="7678" width="9.28515625" style="33" customWidth="1"/>
    <col min="7679" max="7680" width="3" style="33" customWidth="1"/>
    <col min="7681" max="7681" width="4.7109375" style="33" customWidth="1"/>
    <col min="7682" max="7682" width="16" style="33" customWidth="1"/>
    <col min="7683" max="7688" width="9.28515625" style="33" customWidth="1"/>
    <col min="7689" max="7689" width="3" style="33" customWidth="1"/>
    <col min="7690" max="7925" width="8.85546875" style="33"/>
    <col min="7926" max="7926" width="3" style="33" customWidth="1"/>
    <col min="7927" max="7927" width="4.7109375" style="33" customWidth="1"/>
    <col min="7928" max="7928" width="16" style="33" customWidth="1"/>
    <col min="7929" max="7934" width="9.28515625" style="33" customWidth="1"/>
    <col min="7935" max="7936" width="3" style="33" customWidth="1"/>
    <col min="7937" max="7937" width="4.7109375" style="33" customWidth="1"/>
    <col min="7938" max="7938" width="16" style="33" customWidth="1"/>
    <col min="7939" max="7944" width="9.28515625" style="33" customWidth="1"/>
    <col min="7945" max="7945" width="3" style="33" customWidth="1"/>
    <col min="7946" max="8181" width="8.85546875" style="33"/>
    <col min="8182" max="8182" width="3" style="33" customWidth="1"/>
    <col min="8183" max="8183" width="4.7109375" style="33" customWidth="1"/>
    <col min="8184" max="8184" width="16" style="33" customWidth="1"/>
    <col min="8185" max="8190" width="9.28515625" style="33" customWidth="1"/>
    <col min="8191" max="8192" width="3" style="33" customWidth="1"/>
    <col min="8193" max="8193" width="4.7109375" style="33" customWidth="1"/>
    <col min="8194" max="8194" width="16" style="33" customWidth="1"/>
    <col min="8195" max="8200" width="9.28515625" style="33" customWidth="1"/>
    <col min="8201" max="8201" width="3" style="33" customWidth="1"/>
    <col min="8202" max="8437" width="8.85546875" style="33"/>
    <col min="8438" max="8438" width="3" style="33" customWidth="1"/>
    <col min="8439" max="8439" width="4.7109375" style="33" customWidth="1"/>
    <col min="8440" max="8440" width="16" style="33" customWidth="1"/>
    <col min="8441" max="8446" width="9.28515625" style="33" customWidth="1"/>
    <col min="8447" max="8448" width="3" style="33" customWidth="1"/>
    <col min="8449" max="8449" width="4.7109375" style="33" customWidth="1"/>
    <col min="8450" max="8450" width="16" style="33" customWidth="1"/>
    <col min="8451" max="8456" width="9.28515625" style="33" customWidth="1"/>
    <col min="8457" max="8457" width="3" style="33" customWidth="1"/>
    <col min="8458" max="8693" width="8.85546875" style="33"/>
    <col min="8694" max="8694" width="3" style="33" customWidth="1"/>
    <col min="8695" max="8695" width="4.7109375" style="33" customWidth="1"/>
    <col min="8696" max="8696" width="16" style="33" customWidth="1"/>
    <col min="8697" max="8702" width="9.28515625" style="33" customWidth="1"/>
    <col min="8703" max="8704" width="3" style="33" customWidth="1"/>
    <col min="8705" max="8705" width="4.7109375" style="33" customWidth="1"/>
    <col min="8706" max="8706" width="16" style="33" customWidth="1"/>
    <col min="8707" max="8712" width="9.28515625" style="33" customWidth="1"/>
    <col min="8713" max="8713" width="3" style="33" customWidth="1"/>
    <col min="8714" max="8949" width="8.85546875" style="33"/>
    <col min="8950" max="8950" width="3" style="33" customWidth="1"/>
    <col min="8951" max="8951" width="4.7109375" style="33" customWidth="1"/>
    <col min="8952" max="8952" width="16" style="33" customWidth="1"/>
    <col min="8953" max="8958" width="9.28515625" style="33" customWidth="1"/>
    <col min="8959" max="8960" width="3" style="33" customWidth="1"/>
    <col min="8961" max="8961" width="4.7109375" style="33" customWidth="1"/>
    <col min="8962" max="8962" width="16" style="33" customWidth="1"/>
    <col min="8963" max="8968" width="9.28515625" style="33" customWidth="1"/>
    <col min="8969" max="8969" width="3" style="33" customWidth="1"/>
    <col min="8970" max="9205" width="8.85546875" style="33"/>
    <col min="9206" max="9206" width="3" style="33" customWidth="1"/>
    <col min="9207" max="9207" width="4.7109375" style="33" customWidth="1"/>
    <col min="9208" max="9208" width="16" style="33" customWidth="1"/>
    <col min="9209" max="9214" width="9.28515625" style="33" customWidth="1"/>
    <col min="9215" max="9216" width="3" style="33" customWidth="1"/>
    <col min="9217" max="9217" width="4.7109375" style="33" customWidth="1"/>
    <col min="9218" max="9218" width="16" style="33" customWidth="1"/>
    <col min="9219" max="9224" width="9.28515625" style="33" customWidth="1"/>
    <col min="9225" max="9225" width="3" style="33" customWidth="1"/>
    <col min="9226" max="9461" width="8.85546875" style="33"/>
    <col min="9462" max="9462" width="3" style="33" customWidth="1"/>
    <col min="9463" max="9463" width="4.7109375" style="33" customWidth="1"/>
    <col min="9464" max="9464" width="16" style="33" customWidth="1"/>
    <col min="9465" max="9470" width="9.28515625" style="33" customWidth="1"/>
    <col min="9471" max="9472" width="3" style="33" customWidth="1"/>
    <col min="9473" max="9473" width="4.7109375" style="33" customWidth="1"/>
    <col min="9474" max="9474" width="16" style="33" customWidth="1"/>
    <col min="9475" max="9480" width="9.28515625" style="33" customWidth="1"/>
    <col min="9481" max="9481" width="3" style="33" customWidth="1"/>
    <col min="9482" max="9717" width="8.85546875" style="33"/>
    <col min="9718" max="9718" width="3" style="33" customWidth="1"/>
    <col min="9719" max="9719" width="4.7109375" style="33" customWidth="1"/>
    <col min="9720" max="9720" width="16" style="33" customWidth="1"/>
    <col min="9721" max="9726" width="9.28515625" style="33" customWidth="1"/>
    <col min="9727" max="9728" width="3" style="33" customWidth="1"/>
    <col min="9729" max="9729" width="4.7109375" style="33" customWidth="1"/>
    <col min="9730" max="9730" width="16" style="33" customWidth="1"/>
    <col min="9731" max="9736" width="9.28515625" style="33" customWidth="1"/>
    <col min="9737" max="9737" width="3" style="33" customWidth="1"/>
    <col min="9738" max="9973" width="8.85546875" style="33"/>
    <col min="9974" max="9974" width="3" style="33" customWidth="1"/>
    <col min="9975" max="9975" width="4.7109375" style="33" customWidth="1"/>
    <col min="9976" max="9976" width="16" style="33" customWidth="1"/>
    <col min="9977" max="9982" width="9.28515625" style="33" customWidth="1"/>
    <col min="9983" max="9984" width="3" style="33" customWidth="1"/>
    <col min="9985" max="9985" width="4.7109375" style="33" customWidth="1"/>
    <col min="9986" max="9986" width="16" style="33" customWidth="1"/>
    <col min="9987" max="9992" width="9.28515625" style="33" customWidth="1"/>
    <col min="9993" max="9993" width="3" style="33" customWidth="1"/>
    <col min="9994" max="10229" width="8.85546875" style="33"/>
    <col min="10230" max="10230" width="3" style="33" customWidth="1"/>
    <col min="10231" max="10231" width="4.7109375" style="33" customWidth="1"/>
    <col min="10232" max="10232" width="16" style="33" customWidth="1"/>
    <col min="10233" max="10238" width="9.28515625" style="33" customWidth="1"/>
    <col min="10239" max="10240" width="3" style="33" customWidth="1"/>
    <col min="10241" max="10241" width="4.7109375" style="33" customWidth="1"/>
    <col min="10242" max="10242" width="16" style="33" customWidth="1"/>
    <col min="10243" max="10248" width="9.28515625" style="33" customWidth="1"/>
    <col min="10249" max="10249" width="3" style="33" customWidth="1"/>
    <col min="10250" max="10485" width="8.85546875" style="33"/>
    <col min="10486" max="10486" width="3" style="33" customWidth="1"/>
    <col min="10487" max="10487" width="4.7109375" style="33" customWidth="1"/>
    <col min="10488" max="10488" width="16" style="33" customWidth="1"/>
    <col min="10489" max="10494" width="9.28515625" style="33" customWidth="1"/>
    <col min="10495" max="10496" width="3" style="33" customWidth="1"/>
    <col min="10497" max="10497" width="4.7109375" style="33" customWidth="1"/>
    <col min="10498" max="10498" width="16" style="33" customWidth="1"/>
    <col min="10499" max="10504" width="9.28515625" style="33" customWidth="1"/>
    <col min="10505" max="10505" width="3" style="33" customWidth="1"/>
    <col min="10506" max="10741" width="8.85546875" style="33"/>
    <col min="10742" max="10742" width="3" style="33" customWidth="1"/>
    <col min="10743" max="10743" width="4.7109375" style="33" customWidth="1"/>
    <col min="10744" max="10744" width="16" style="33" customWidth="1"/>
    <col min="10745" max="10750" width="9.28515625" style="33" customWidth="1"/>
    <col min="10751" max="10752" width="3" style="33" customWidth="1"/>
    <col min="10753" max="10753" width="4.7109375" style="33" customWidth="1"/>
    <col min="10754" max="10754" width="16" style="33" customWidth="1"/>
    <col min="10755" max="10760" width="9.28515625" style="33" customWidth="1"/>
    <col min="10761" max="10761" width="3" style="33" customWidth="1"/>
    <col min="10762" max="10997" width="8.85546875" style="33"/>
    <col min="10998" max="10998" width="3" style="33" customWidth="1"/>
    <col min="10999" max="10999" width="4.7109375" style="33" customWidth="1"/>
    <col min="11000" max="11000" width="16" style="33" customWidth="1"/>
    <col min="11001" max="11006" width="9.28515625" style="33" customWidth="1"/>
    <col min="11007" max="11008" width="3" style="33" customWidth="1"/>
    <col min="11009" max="11009" width="4.7109375" style="33" customWidth="1"/>
    <col min="11010" max="11010" width="16" style="33" customWidth="1"/>
    <col min="11011" max="11016" width="9.28515625" style="33" customWidth="1"/>
    <col min="11017" max="11017" width="3" style="33" customWidth="1"/>
    <col min="11018" max="11253" width="8.85546875" style="33"/>
    <col min="11254" max="11254" width="3" style="33" customWidth="1"/>
    <col min="11255" max="11255" width="4.7109375" style="33" customWidth="1"/>
    <col min="11256" max="11256" width="16" style="33" customWidth="1"/>
    <col min="11257" max="11262" width="9.28515625" style="33" customWidth="1"/>
    <col min="11263" max="11264" width="3" style="33" customWidth="1"/>
    <col min="11265" max="11265" width="4.7109375" style="33" customWidth="1"/>
    <col min="11266" max="11266" width="16" style="33" customWidth="1"/>
    <col min="11267" max="11272" width="9.28515625" style="33" customWidth="1"/>
    <col min="11273" max="11273" width="3" style="33" customWidth="1"/>
    <col min="11274" max="11509" width="8.85546875" style="33"/>
    <col min="11510" max="11510" width="3" style="33" customWidth="1"/>
    <col min="11511" max="11511" width="4.7109375" style="33" customWidth="1"/>
    <col min="11512" max="11512" width="16" style="33" customWidth="1"/>
    <col min="11513" max="11518" width="9.28515625" style="33" customWidth="1"/>
    <col min="11519" max="11520" width="3" style="33" customWidth="1"/>
    <col min="11521" max="11521" width="4.7109375" style="33" customWidth="1"/>
    <col min="11522" max="11522" width="16" style="33" customWidth="1"/>
    <col min="11523" max="11528" width="9.28515625" style="33" customWidth="1"/>
    <col min="11529" max="11529" width="3" style="33" customWidth="1"/>
    <col min="11530" max="11765" width="8.85546875" style="33"/>
    <col min="11766" max="11766" width="3" style="33" customWidth="1"/>
    <col min="11767" max="11767" width="4.7109375" style="33" customWidth="1"/>
    <col min="11768" max="11768" width="16" style="33" customWidth="1"/>
    <col min="11769" max="11774" width="9.28515625" style="33" customWidth="1"/>
    <col min="11775" max="11776" width="3" style="33" customWidth="1"/>
    <col min="11777" max="11777" width="4.7109375" style="33" customWidth="1"/>
    <col min="11778" max="11778" width="16" style="33" customWidth="1"/>
    <col min="11779" max="11784" width="9.28515625" style="33" customWidth="1"/>
    <col min="11785" max="11785" width="3" style="33" customWidth="1"/>
    <col min="11786" max="12021" width="8.85546875" style="33"/>
    <col min="12022" max="12022" width="3" style="33" customWidth="1"/>
    <col min="12023" max="12023" width="4.7109375" style="33" customWidth="1"/>
    <col min="12024" max="12024" width="16" style="33" customWidth="1"/>
    <col min="12025" max="12030" width="9.28515625" style="33" customWidth="1"/>
    <col min="12031" max="12032" width="3" style="33" customWidth="1"/>
    <col min="12033" max="12033" width="4.7109375" style="33" customWidth="1"/>
    <col min="12034" max="12034" width="16" style="33" customWidth="1"/>
    <col min="12035" max="12040" width="9.28515625" style="33" customWidth="1"/>
    <col min="12041" max="12041" width="3" style="33" customWidth="1"/>
    <col min="12042" max="12277" width="8.85546875" style="33"/>
    <col min="12278" max="12278" width="3" style="33" customWidth="1"/>
    <col min="12279" max="12279" width="4.7109375" style="33" customWidth="1"/>
    <col min="12280" max="12280" width="16" style="33" customWidth="1"/>
    <col min="12281" max="12286" width="9.28515625" style="33" customWidth="1"/>
    <col min="12287" max="12288" width="3" style="33" customWidth="1"/>
    <col min="12289" max="12289" width="4.7109375" style="33" customWidth="1"/>
    <col min="12290" max="12290" width="16" style="33" customWidth="1"/>
    <col min="12291" max="12296" width="9.28515625" style="33" customWidth="1"/>
    <col min="12297" max="12297" width="3" style="33" customWidth="1"/>
    <col min="12298" max="12533" width="8.85546875" style="33"/>
    <col min="12534" max="12534" width="3" style="33" customWidth="1"/>
    <col min="12535" max="12535" width="4.7109375" style="33" customWidth="1"/>
    <col min="12536" max="12536" width="16" style="33" customWidth="1"/>
    <col min="12537" max="12542" width="9.28515625" style="33" customWidth="1"/>
    <col min="12543" max="12544" width="3" style="33" customWidth="1"/>
    <col min="12545" max="12545" width="4.7109375" style="33" customWidth="1"/>
    <col min="12546" max="12546" width="16" style="33" customWidth="1"/>
    <col min="12547" max="12552" width="9.28515625" style="33" customWidth="1"/>
    <col min="12553" max="12553" width="3" style="33" customWidth="1"/>
    <col min="12554" max="12789" width="8.85546875" style="33"/>
    <col min="12790" max="12790" width="3" style="33" customWidth="1"/>
    <col min="12791" max="12791" width="4.7109375" style="33" customWidth="1"/>
    <col min="12792" max="12792" width="16" style="33" customWidth="1"/>
    <col min="12793" max="12798" width="9.28515625" style="33" customWidth="1"/>
    <col min="12799" max="12800" width="3" style="33" customWidth="1"/>
    <col min="12801" max="12801" width="4.7109375" style="33" customWidth="1"/>
    <col min="12802" max="12802" width="16" style="33" customWidth="1"/>
    <col min="12803" max="12808" width="9.28515625" style="33" customWidth="1"/>
    <col min="12809" max="12809" width="3" style="33" customWidth="1"/>
    <col min="12810" max="13045" width="8.85546875" style="33"/>
    <col min="13046" max="13046" width="3" style="33" customWidth="1"/>
    <col min="13047" max="13047" width="4.7109375" style="33" customWidth="1"/>
    <col min="13048" max="13048" width="16" style="33" customWidth="1"/>
    <col min="13049" max="13054" width="9.28515625" style="33" customWidth="1"/>
    <col min="13055" max="13056" width="3" style="33" customWidth="1"/>
    <col min="13057" max="13057" width="4.7109375" style="33" customWidth="1"/>
    <col min="13058" max="13058" width="16" style="33" customWidth="1"/>
    <col min="13059" max="13064" width="9.28515625" style="33" customWidth="1"/>
    <col min="13065" max="13065" width="3" style="33" customWidth="1"/>
    <col min="13066" max="13301" width="8.85546875" style="33"/>
    <col min="13302" max="13302" width="3" style="33" customWidth="1"/>
    <col min="13303" max="13303" width="4.7109375" style="33" customWidth="1"/>
    <col min="13304" max="13304" width="16" style="33" customWidth="1"/>
    <col min="13305" max="13310" width="9.28515625" style="33" customWidth="1"/>
    <col min="13311" max="13312" width="3" style="33" customWidth="1"/>
    <col min="13313" max="13313" width="4.7109375" style="33" customWidth="1"/>
    <col min="13314" max="13314" width="16" style="33" customWidth="1"/>
    <col min="13315" max="13320" width="9.28515625" style="33" customWidth="1"/>
    <col min="13321" max="13321" width="3" style="33" customWidth="1"/>
    <col min="13322" max="13557" width="8.85546875" style="33"/>
    <col min="13558" max="13558" width="3" style="33" customWidth="1"/>
    <col min="13559" max="13559" width="4.7109375" style="33" customWidth="1"/>
    <col min="13560" max="13560" width="16" style="33" customWidth="1"/>
    <col min="13561" max="13566" width="9.28515625" style="33" customWidth="1"/>
    <col min="13567" max="13568" width="3" style="33" customWidth="1"/>
    <col min="13569" max="13569" width="4.7109375" style="33" customWidth="1"/>
    <col min="13570" max="13570" width="16" style="33" customWidth="1"/>
    <col min="13571" max="13576" width="9.28515625" style="33" customWidth="1"/>
    <col min="13577" max="13577" width="3" style="33" customWidth="1"/>
    <col min="13578" max="13813" width="8.85546875" style="33"/>
    <col min="13814" max="13814" width="3" style="33" customWidth="1"/>
    <col min="13815" max="13815" width="4.7109375" style="33" customWidth="1"/>
    <col min="13816" max="13816" width="16" style="33" customWidth="1"/>
    <col min="13817" max="13822" width="9.28515625" style="33" customWidth="1"/>
    <col min="13823" max="13824" width="3" style="33" customWidth="1"/>
    <col min="13825" max="13825" width="4.7109375" style="33" customWidth="1"/>
    <col min="13826" max="13826" width="16" style="33" customWidth="1"/>
    <col min="13827" max="13832" width="9.28515625" style="33" customWidth="1"/>
    <col min="13833" max="13833" width="3" style="33" customWidth="1"/>
    <col min="13834" max="14069" width="8.85546875" style="33"/>
    <col min="14070" max="14070" width="3" style="33" customWidth="1"/>
    <col min="14071" max="14071" width="4.7109375" style="33" customWidth="1"/>
    <col min="14072" max="14072" width="16" style="33" customWidth="1"/>
    <col min="14073" max="14078" width="9.28515625" style="33" customWidth="1"/>
    <col min="14079" max="14080" width="3" style="33" customWidth="1"/>
    <col min="14081" max="14081" width="4.7109375" style="33" customWidth="1"/>
    <col min="14082" max="14082" width="16" style="33" customWidth="1"/>
    <col min="14083" max="14088" width="9.28515625" style="33" customWidth="1"/>
    <col min="14089" max="14089" width="3" style="33" customWidth="1"/>
    <col min="14090" max="14325" width="8.85546875" style="33"/>
    <col min="14326" max="14326" width="3" style="33" customWidth="1"/>
    <col min="14327" max="14327" width="4.7109375" style="33" customWidth="1"/>
    <col min="14328" max="14328" width="16" style="33" customWidth="1"/>
    <col min="14329" max="14334" width="9.28515625" style="33" customWidth="1"/>
    <col min="14335" max="14336" width="3" style="33" customWidth="1"/>
    <col min="14337" max="14337" width="4.7109375" style="33" customWidth="1"/>
    <col min="14338" max="14338" width="16" style="33" customWidth="1"/>
    <col min="14339" max="14344" width="9.28515625" style="33" customWidth="1"/>
    <col min="14345" max="14345" width="3" style="33" customWidth="1"/>
    <col min="14346" max="14581" width="8.85546875" style="33"/>
    <col min="14582" max="14582" width="3" style="33" customWidth="1"/>
    <col min="14583" max="14583" width="4.7109375" style="33" customWidth="1"/>
    <col min="14584" max="14584" width="16" style="33" customWidth="1"/>
    <col min="14585" max="14590" width="9.28515625" style="33" customWidth="1"/>
    <col min="14591" max="14592" width="3" style="33" customWidth="1"/>
    <col min="14593" max="14593" width="4.7109375" style="33" customWidth="1"/>
    <col min="14594" max="14594" width="16" style="33" customWidth="1"/>
    <col min="14595" max="14600" width="9.28515625" style="33" customWidth="1"/>
    <col min="14601" max="14601" width="3" style="33" customWidth="1"/>
    <col min="14602" max="14837" width="8.85546875" style="33"/>
    <col min="14838" max="14838" width="3" style="33" customWidth="1"/>
    <col min="14839" max="14839" width="4.7109375" style="33" customWidth="1"/>
    <col min="14840" max="14840" width="16" style="33" customWidth="1"/>
    <col min="14841" max="14846" width="9.28515625" style="33" customWidth="1"/>
    <col min="14847" max="14848" width="3" style="33" customWidth="1"/>
    <col min="14849" max="14849" width="4.7109375" style="33" customWidth="1"/>
    <col min="14850" max="14850" width="16" style="33" customWidth="1"/>
    <col min="14851" max="14856" width="9.28515625" style="33" customWidth="1"/>
    <col min="14857" max="14857" width="3" style="33" customWidth="1"/>
    <col min="14858" max="15093" width="8.85546875" style="33"/>
    <col min="15094" max="15094" width="3" style="33" customWidth="1"/>
    <col min="15095" max="15095" width="4.7109375" style="33" customWidth="1"/>
    <col min="15096" max="15096" width="16" style="33" customWidth="1"/>
    <col min="15097" max="15102" width="9.28515625" style="33" customWidth="1"/>
    <col min="15103" max="15104" width="3" style="33" customWidth="1"/>
    <col min="15105" max="15105" width="4.7109375" style="33" customWidth="1"/>
    <col min="15106" max="15106" width="16" style="33" customWidth="1"/>
    <col min="15107" max="15112" width="9.28515625" style="33" customWidth="1"/>
    <col min="15113" max="15113" width="3" style="33" customWidth="1"/>
    <col min="15114" max="15349" width="8.85546875" style="33"/>
    <col min="15350" max="15350" width="3" style="33" customWidth="1"/>
    <col min="15351" max="15351" width="4.7109375" style="33" customWidth="1"/>
    <col min="15352" max="15352" width="16" style="33" customWidth="1"/>
    <col min="15353" max="15358" width="9.28515625" style="33" customWidth="1"/>
    <col min="15359" max="15360" width="3" style="33" customWidth="1"/>
    <col min="15361" max="15361" width="4.7109375" style="33" customWidth="1"/>
    <col min="15362" max="15362" width="16" style="33" customWidth="1"/>
    <col min="15363" max="15368" width="9.28515625" style="33" customWidth="1"/>
    <col min="15369" max="15369" width="3" style="33" customWidth="1"/>
    <col min="15370" max="15605" width="8.85546875" style="33"/>
    <col min="15606" max="15606" width="3" style="33" customWidth="1"/>
    <col min="15607" max="15607" width="4.7109375" style="33" customWidth="1"/>
    <col min="15608" max="15608" width="16" style="33" customWidth="1"/>
    <col min="15609" max="15614" width="9.28515625" style="33" customWidth="1"/>
    <col min="15615" max="15616" width="3" style="33" customWidth="1"/>
    <col min="15617" max="15617" width="4.7109375" style="33" customWidth="1"/>
    <col min="15618" max="15618" width="16" style="33" customWidth="1"/>
    <col min="15619" max="15624" width="9.28515625" style="33" customWidth="1"/>
    <col min="15625" max="15625" width="3" style="33" customWidth="1"/>
    <col min="15626" max="15861" width="8.85546875" style="33"/>
    <col min="15862" max="15862" width="3" style="33" customWidth="1"/>
    <col min="15863" max="15863" width="4.7109375" style="33" customWidth="1"/>
    <col min="15864" max="15864" width="16" style="33" customWidth="1"/>
    <col min="15865" max="15870" width="9.28515625" style="33" customWidth="1"/>
    <col min="15871" max="15872" width="3" style="33" customWidth="1"/>
    <col min="15873" max="15873" width="4.7109375" style="33" customWidth="1"/>
    <col min="15874" max="15874" width="16" style="33" customWidth="1"/>
    <col min="15875" max="15880" width="9.28515625" style="33" customWidth="1"/>
    <col min="15881" max="15881" width="3" style="33" customWidth="1"/>
    <col min="15882" max="16117" width="8.85546875" style="33"/>
    <col min="16118" max="16118" width="3" style="33" customWidth="1"/>
    <col min="16119" max="16119" width="4.7109375" style="33" customWidth="1"/>
    <col min="16120" max="16120" width="16" style="33" customWidth="1"/>
    <col min="16121" max="16126" width="9.28515625" style="33" customWidth="1"/>
    <col min="16127" max="16128" width="3" style="33" customWidth="1"/>
    <col min="16129" max="16129" width="4.7109375" style="33" customWidth="1"/>
    <col min="16130" max="16130" width="16" style="33" customWidth="1"/>
    <col min="16131" max="16136" width="9.28515625" style="33" customWidth="1"/>
    <col min="16137" max="16137" width="3" style="33" customWidth="1"/>
    <col min="16138" max="16384" width="8.85546875" style="33"/>
  </cols>
  <sheetData>
    <row r="1" spans="1:10" s="152" customFormat="1" ht="18" customHeight="1" thickBot="1" x14ac:dyDescent="0.2">
      <c r="A1" s="151"/>
      <c r="B1" s="330" t="s">
        <v>264</v>
      </c>
      <c r="C1" s="330"/>
      <c r="D1" s="330"/>
      <c r="E1" s="330"/>
      <c r="F1" s="330"/>
      <c r="G1" s="330"/>
      <c r="H1" s="330"/>
      <c r="I1" s="330"/>
    </row>
    <row r="2" spans="1:10" ht="18" customHeight="1" x14ac:dyDescent="0.15">
      <c r="A2" s="153"/>
      <c r="B2" s="397" t="str">
        <f>IF(アルペン男!E2="","",アルペン男!D2)</f>
        <v/>
      </c>
      <c r="C2" s="398"/>
      <c r="D2" s="399" t="s">
        <v>246</v>
      </c>
      <c r="E2" s="400"/>
      <c r="F2" s="400"/>
      <c r="G2" s="401"/>
      <c r="H2" s="402" t="s">
        <v>169</v>
      </c>
      <c r="I2" s="403"/>
    </row>
    <row r="3" spans="1:10" s="155" customFormat="1" ht="53.45" customHeight="1" thickBot="1" x14ac:dyDescent="0.2">
      <c r="A3" s="154"/>
      <c r="B3" s="149" t="str">
        <f>IF(アルペン男!E2="","",アルペン男!C2)</f>
        <v/>
      </c>
      <c r="C3" s="150" t="str">
        <f>IF(アルペン男!E2="","",アルペン男!F2)</f>
        <v/>
      </c>
      <c r="D3" s="404" t="str">
        <f>IF(アルペン男!E2="","",アルペン男!E2)</f>
        <v/>
      </c>
      <c r="E3" s="404"/>
      <c r="F3" s="404"/>
      <c r="G3" s="405"/>
      <c r="H3" s="406"/>
      <c r="I3" s="407"/>
    </row>
    <row r="4" spans="1:10" s="152" customFormat="1" ht="18" customHeight="1" thickBot="1" x14ac:dyDescent="0.2">
      <c r="A4" s="194"/>
      <c r="B4" s="195"/>
      <c r="C4" s="196"/>
      <c r="D4" s="197"/>
      <c r="E4" s="197"/>
      <c r="F4" s="197"/>
      <c r="G4" s="197"/>
      <c r="H4" s="198"/>
      <c r="I4" s="198"/>
      <c r="J4" s="196"/>
    </row>
    <row r="5" spans="1:10" s="152" customFormat="1" ht="18" customHeight="1" thickBot="1" x14ac:dyDescent="0.2">
      <c r="A5" s="151"/>
      <c r="B5" s="330" t="str">
        <f>+B1</f>
        <v>《アルペン競技男子》小松市民スポーツ大会冬季大会スキー競技会個票</v>
      </c>
      <c r="C5" s="330"/>
      <c r="D5" s="330"/>
      <c r="E5" s="330"/>
      <c r="F5" s="330"/>
      <c r="G5" s="330"/>
      <c r="H5" s="330"/>
      <c r="I5" s="330"/>
    </row>
    <row r="6" spans="1:10" ht="18" customHeight="1" x14ac:dyDescent="0.15">
      <c r="A6" s="153"/>
      <c r="B6" s="397" t="str">
        <f>IF(アルペン男!E3="","",アルペン男!D3)</f>
        <v/>
      </c>
      <c r="C6" s="398"/>
      <c r="D6" s="399" t="s">
        <v>246</v>
      </c>
      <c r="E6" s="400"/>
      <c r="F6" s="400"/>
      <c r="G6" s="401"/>
      <c r="H6" s="402" t="s">
        <v>169</v>
      </c>
      <c r="I6" s="403"/>
    </row>
    <row r="7" spans="1:10" s="155" customFormat="1" ht="53.45" customHeight="1" thickBot="1" x14ac:dyDescent="0.2">
      <c r="A7" s="154"/>
      <c r="B7" s="149" t="str">
        <f>IF(アルペン男!E3="","",アルペン男!C3)</f>
        <v/>
      </c>
      <c r="C7" s="150" t="str">
        <f>IF(アルペン男!E3="","",アルペン男!F3)</f>
        <v/>
      </c>
      <c r="D7" s="404" t="str">
        <f>IF(アルペン男!E3="","",アルペン男!E3)</f>
        <v/>
      </c>
      <c r="E7" s="404"/>
      <c r="F7" s="404"/>
      <c r="G7" s="405"/>
      <c r="H7" s="406"/>
      <c r="I7" s="407"/>
    </row>
    <row r="8" spans="1:10" s="152" customFormat="1" ht="18" customHeight="1" thickBot="1" x14ac:dyDescent="0.2">
      <c r="A8" s="194"/>
      <c r="B8" s="195"/>
      <c r="C8" s="196"/>
      <c r="D8" s="197"/>
      <c r="E8" s="197"/>
      <c r="F8" s="197"/>
      <c r="G8" s="197"/>
      <c r="H8" s="198"/>
      <c r="I8" s="198"/>
      <c r="J8" s="196"/>
    </row>
    <row r="9" spans="1:10" s="152" customFormat="1" ht="18" customHeight="1" thickBot="1" x14ac:dyDescent="0.2">
      <c r="A9" s="151"/>
      <c r="B9" s="330" t="str">
        <f>+B1</f>
        <v>《アルペン競技男子》小松市民スポーツ大会冬季大会スキー競技会個票</v>
      </c>
      <c r="C9" s="330"/>
      <c r="D9" s="330"/>
      <c r="E9" s="330"/>
      <c r="F9" s="330"/>
      <c r="G9" s="330"/>
      <c r="H9" s="330"/>
      <c r="I9" s="330"/>
    </row>
    <row r="10" spans="1:10" ht="18" customHeight="1" x14ac:dyDescent="0.15">
      <c r="A10" s="153"/>
      <c r="B10" s="397" t="str">
        <f>IF(アルペン男!E4="","",アルペン男!D4)</f>
        <v/>
      </c>
      <c r="C10" s="398"/>
      <c r="D10" s="399" t="s">
        <v>246</v>
      </c>
      <c r="E10" s="400"/>
      <c r="F10" s="400"/>
      <c r="G10" s="401"/>
      <c r="H10" s="402" t="s">
        <v>169</v>
      </c>
      <c r="I10" s="403"/>
    </row>
    <row r="11" spans="1:10" s="155" customFormat="1" ht="53.45" customHeight="1" thickBot="1" x14ac:dyDescent="0.2">
      <c r="A11" s="154"/>
      <c r="B11" s="149" t="str">
        <f>IF(アルペン男!E4="","",アルペン男!C4)</f>
        <v/>
      </c>
      <c r="C11" s="150" t="str">
        <f>IF(アルペン男!E4="","",アルペン男!F4)</f>
        <v/>
      </c>
      <c r="D11" s="404" t="str">
        <f>IF(アルペン男!E4="","",アルペン男!E4)</f>
        <v/>
      </c>
      <c r="E11" s="404"/>
      <c r="F11" s="404"/>
      <c r="G11" s="405"/>
      <c r="H11" s="406"/>
      <c r="I11" s="407"/>
    </row>
    <row r="12" spans="1:10" s="152" customFormat="1" ht="18" customHeight="1" thickBot="1" x14ac:dyDescent="0.2">
      <c r="A12" s="194"/>
      <c r="B12" s="195"/>
      <c r="C12" s="196"/>
      <c r="D12" s="197"/>
      <c r="E12" s="197"/>
      <c r="F12" s="197"/>
      <c r="G12" s="197"/>
      <c r="H12" s="198"/>
      <c r="I12" s="198"/>
      <c r="J12" s="196"/>
    </row>
    <row r="13" spans="1:10" s="152" customFormat="1" ht="18" customHeight="1" thickBot="1" x14ac:dyDescent="0.2">
      <c r="A13" s="156"/>
      <c r="B13" s="396" t="str">
        <f>+B1</f>
        <v>《アルペン競技男子》小松市民スポーツ大会冬季大会スキー競技会個票</v>
      </c>
      <c r="C13" s="396"/>
      <c r="D13" s="396"/>
      <c r="E13" s="396"/>
      <c r="F13" s="396"/>
      <c r="G13" s="396"/>
      <c r="H13" s="396"/>
      <c r="I13" s="396"/>
    </row>
    <row r="14" spans="1:10" ht="18" customHeight="1" x14ac:dyDescent="0.15">
      <c r="A14" s="153"/>
      <c r="B14" s="397" t="str">
        <f>IF(アルペン男!E5="","",アルペン男!D5)</f>
        <v/>
      </c>
      <c r="C14" s="398"/>
      <c r="D14" s="399" t="s">
        <v>261</v>
      </c>
      <c r="E14" s="400"/>
      <c r="F14" s="400"/>
      <c r="G14" s="401"/>
      <c r="H14" s="402" t="s">
        <v>169</v>
      </c>
      <c r="I14" s="403"/>
    </row>
    <row r="15" spans="1:10" s="155" customFormat="1" ht="53.45" customHeight="1" thickBot="1" x14ac:dyDescent="0.2">
      <c r="A15" s="154"/>
      <c r="B15" s="149" t="str">
        <f>IF(アルペン男!E5="","",アルペン男!C5)</f>
        <v/>
      </c>
      <c r="C15" s="150" t="str">
        <f>IF(アルペン男!E5="","",アルペン男!F5)</f>
        <v/>
      </c>
      <c r="D15" s="404" t="str">
        <f>IF(アルペン男!E5="","",アルペン男!E5)</f>
        <v/>
      </c>
      <c r="E15" s="404"/>
      <c r="F15" s="404"/>
      <c r="G15" s="405"/>
      <c r="H15" s="406"/>
      <c r="I15" s="407"/>
    </row>
    <row r="16" spans="1:10" s="152" customFormat="1" ht="18" customHeight="1" thickBot="1" x14ac:dyDescent="0.2">
      <c r="A16" s="194"/>
      <c r="B16" s="195"/>
      <c r="C16" s="196"/>
      <c r="D16" s="197"/>
      <c r="E16" s="197"/>
      <c r="F16" s="197"/>
      <c r="G16" s="197"/>
      <c r="H16" s="198"/>
      <c r="I16" s="198"/>
      <c r="J16" s="196"/>
    </row>
    <row r="17" spans="1:10" s="152" customFormat="1" ht="18" customHeight="1" thickBot="1" x14ac:dyDescent="0.2">
      <c r="A17" s="151"/>
      <c r="B17" s="330" t="str">
        <f>+B1</f>
        <v>《アルペン競技男子》小松市民スポーツ大会冬季大会スキー競技会個票</v>
      </c>
      <c r="C17" s="330"/>
      <c r="D17" s="330"/>
      <c r="E17" s="330"/>
      <c r="F17" s="330"/>
      <c r="G17" s="330"/>
      <c r="H17" s="330"/>
      <c r="I17" s="330"/>
    </row>
    <row r="18" spans="1:10" ht="18" customHeight="1" x14ac:dyDescent="0.15">
      <c r="A18" s="153"/>
      <c r="B18" s="397" t="str">
        <f>IF(アルペン男!E6="","",アルペン男!D6)</f>
        <v/>
      </c>
      <c r="C18" s="398"/>
      <c r="D18" s="399" t="s">
        <v>261</v>
      </c>
      <c r="E18" s="400"/>
      <c r="F18" s="400"/>
      <c r="G18" s="401"/>
      <c r="H18" s="402" t="s">
        <v>169</v>
      </c>
      <c r="I18" s="403"/>
    </row>
    <row r="19" spans="1:10" s="155" customFormat="1" ht="53.45" customHeight="1" thickBot="1" x14ac:dyDescent="0.2">
      <c r="A19" s="154"/>
      <c r="B19" s="149" t="str">
        <f>IF(アルペン男!E6="","",アルペン男!C6)</f>
        <v/>
      </c>
      <c r="C19" s="150" t="str">
        <f>IF(アルペン男!E6="","",アルペン男!F6)</f>
        <v/>
      </c>
      <c r="D19" s="404" t="str">
        <f>IF(アルペン男!E6="","",アルペン男!E6)</f>
        <v/>
      </c>
      <c r="E19" s="404"/>
      <c r="F19" s="404"/>
      <c r="G19" s="405"/>
      <c r="H19" s="406"/>
      <c r="I19" s="407"/>
    </row>
    <row r="20" spans="1:10" s="152" customFormat="1" ht="18" customHeight="1" thickBot="1" x14ac:dyDescent="0.2">
      <c r="A20" s="194"/>
      <c r="B20" s="195"/>
      <c r="C20" s="196"/>
      <c r="D20" s="197"/>
      <c r="E20" s="197"/>
      <c r="F20" s="197"/>
      <c r="G20" s="197"/>
      <c r="H20" s="198"/>
      <c r="I20" s="198"/>
      <c r="J20" s="196"/>
    </row>
    <row r="21" spans="1:10" s="152" customFormat="1" ht="18" customHeight="1" thickBot="1" x14ac:dyDescent="0.2">
      <c r="A21" s="156"/>
      <c r="B21" s="396" t="str">
        <f>+B17</f>
        <v>《アルペン競技男子》小松市民スポーツ大会冬季大会スキー競技会個票</v>
      </c>
      <c r="C21" s="396"/>
      <c r="D21" s="396"/>
      <c r="E21" s="396"/>
      <c r="F21" s="396"/>
      <c r="G21" s="396"/>
      <c r="H21" s="396"/>
      <c r="I21" s="396"/>
    </row>
    <row r="22" spans="1:10" ht="18" customHeight="1" x14ac:dyDescent="0.15">
      <c r="A22" s="153"/>
      <c r="B22" s="397" t="str">
        <f>IF(アルペン男!E7="","",アルペン男!D7)</f>
        <v/>
      </c>
      <c r="C22" s="398"/>
      <c r="D22" s="399" t="s">
        <v>261</v>
      </c>
      <c r="E22" s="400"/>
      <c r="F22" s="400"/>
      <c r="G22" s="401"/>
      <c r="H22" s="402" t="s">
        <v>169</v>
      </c>
      <c r="I22" s="403"/>
    </row>
    <row r="23" spans="1:10" s="155" customFormat="1" ht="53.45" customHeight="1" thickBot="1" x14ac:dyDescent="0.2">
      <c r="A23" s="154"/>
      <c r="B23" s="149" t="str">
        <f>IF(アルペン男!E7="","",アルペン男!C7)</f>
        <v/>
      </c>
      <c r="C23" s="150" t="str">
        <f>IF(アルペン男!E7="","",アルペン男!F7)</f>
        <v/>
      </c>
      <c r="D23" s="404" t="str">
        <f>IF(アルペン男!E7="","",アルペン男!E7)</f>
        <v/>
      </c>
      <c r="E23" s="404"/>
      <c r="F23" s="404"/>
      <c r="G23" s="405"/>
      <c r="H23" s="406"/>
      <c r="I23" s="407"/>
    </row>
    <row r="24" spans="1:10" s="152" customFormat="1" ht="18" customHeight="1" thickBot="1" x14ac:dyDescent="0.2">
      <c r="A24" s="194"/>
      <c r="B24" s="195"/>
      <c r="C24" s="196"/>
      <c r="D24" s="197"/>
      <c r="E24" s="197"/>
      <c r="F24" s="197"/>
      <c r="G24" s="197"/>
      <c r="H24" s="198"/>
      <c r="I24" s="198"/>
      <c r="J24" s="196"/>
    </row>
    <row r="25" spans="1:10" s="152" customFormat="1" ht="18" customHeight="1" thickBot="1" x14ac:dyDescent="0.2">
      <c r="A25" s="151"/>
      <c r="B25" s="330" t="str">
        <f>+B17</f>
        <v>《アルペン競技男子》小松市民スポーツ大会冬季大会スキー競技会個票</v>
      </c>
      <c r="C25" s="330"/>
      <c r="D25" s="330"/>
      <c r="E25" s="330"/>
      <c r="F25" s="330"/>
      <c r="G25" s="330"/>
      <c r="H25" s="330"/>
      <c r="I25" s="330"/>
    </row>
    <row r="26" spans="1:10" ht="18" customHeight="1" x14ac:dyDescent="0.15">
      <c r="A26" s="153"/>
      <c r="B26" s="397" t="str">
        <f>IF(アルペン男!E8="","",アルペン男!D8)</f>
        <v/>
      </c>
      <c r="C26" s="398"/>
      <c r="D26" s="399" t="s">
        <v>261</v>
      </c>
      <c r="E26" s="400"/>
      <c r="F26" s="400"/>
      <c r="G26" s="401"/>
      <c r="H26" s="402" t="s">
        <v>169</v>
      </c>
      <c r="I26" s="403"/>
    </row>
    <row r="27" spans="1:10" s="155" customFormat="1" ht="53.45" customHeight="1" thickBot="1" x14ac:dyDescent="0.2">
      <c r="A27" s="154"/>
      <c r="B27" s="149" t="str">
        <f>IF(アルペン男!E8="","",アルペン男!C8)</f>
        <v/>
      </c>
      <c r="C27" s="150" t="str">
        <f>IF(アルペン男!E8="","",アルペン男!F8)</f>
        <v/>
      </c>
      <c r="D27" s="404" t="str">
        <f>IF(アルペン男!E8="","",アルペン男!E8)</f>
        <v/>
      </c>
      <c r="E27" s="404"/>
      <c r="F27" s="404"/>
      <c r="G27" s="405"/>
      <c r="H27" s="406"/>
      <c r="I27" s="407"/>
    </row>
    <row r="28" spans="1:10" s="152" customFormat="1" ht="18" customHeight="1" thickBot="1" x14ac:dyDescent="0.2">
      <c r="A28" s="194"/>
      <c r="B28" s="195"/>
      <c r="C28" s="196"/>
      <c r="D28" s="197"/>
      <c r="E28" s="197"/>
      <c r="F28" s="197"/>
      <c r="G28" s="197"/>
      <c r="H28" s="198"/>
      <c r="I28" s="198"/>
      <c r="J28" s="196"/>
    </row>
    <row r="29" spans="1:10" s="152" customFormat="1" ht="18" customHeight="1" thickBot="1" x14ac:dyDescent="0.2">
      <c r="A29" s="156"/>
      <c r="B29" s="396" t="str">
        <f>+B17</f>
        <v>《アルペン競技男子》小松市民スポーツ大会冬季大会スキー競技会個票</v>
      </c>
      <c r="C29" s="396"/>
      <c r="D29" s="396"/>
      <c r="E29" s="396"/>
      <c r="F29" s="396"/>
      <c r="G29" s="396"/>
      <c r="H29" s="396"/>
      <c r="I29" s="396"/>
    </row>
    <row r="30" spans="1:10" ht="18" customHeight="1" x14ac:dyDescent="0.15">
      <c r="A30" s="153"/>
      <c r="B30" s="397" t="str">
        <f>IF(アルペン男!E9="","",アルペン男!D9)</f>
        <v/>
      </c>
      <c r="C30" s="398"/>
      <c r="D30" s="399" t="s">
        <v>261</v>
      </c>
      <c r="E30" s="400"/>
      <c r="F30" s="400"/>
      <c r="G30" s="401"/>
      <c r="H30" s="402" t="s">
        <v>169</v>
      </c>
      <c r="I30" s="403"/>
    </row>
    <row r="31" spans="1:10" s="155" customFormat="1" ht="53.45" customHeight="1" thickBot="1" x14ac:dyDescent="0.2">
      <c r="A31" s="154"/>
      <c r="B31" s="149" t="str">
        <f>IF(アルペン男!E9="","",アルペン男!C9)</f>
        <v/>
      </c>
      <c r="C31" s="150" t="str">
        <f>IF(アルペン男!E9="","",アルペン男!F9)</f>
        <v/>
      </c>
      <c r="D31" s="404" t="str">
        <f>IF(アルペン男!E9="","",アルペン男!E9)</f>
        <v/>
      </c>
      <c r="E31" s="404"/>
      <c r="F31" s="404"/>
      <c r="G31" s="405"/>
      <c r="H31" s="406"/>
      <c r="I31" s="407"/>
    </row>
    <row r="32" spans="1:10" s="152" customFormat="1" ht="18" customHeight="1" thickBot="1" x14ac:dyDescent="0.2">
      <c r="A32" s="194"/>
      <c r="B32" s="195"/>
      <c r="C32" s="196"/>
      <c r="D32" s="197"/>
      <c r="E32" s="197"/>
      <c r="F32" s="197"/>
      <c r="G32" s="197"/>
      <c r="H32" s="198"/>
      <c r="I32" s="198"/>
      <c r="J32" s="196"/>
    </row>
    <row r="33" spans="1:10" s="152" customFormat="1" ht="18" customHeight="1" thickBot="1" x14ac:dyDescent="0.2">
      <c r="A33" s="151"/>
      <c r="B33" s="330" t="str">
        <f>+B17</f>
        <v>《アルペン競技男子》小松市民スポーツ大会冬季大会スキー競技会個票</v>
      </c>
      <c r="C33" s="330"/>
      <c r="D33" s="330"/>
      <c r="E33" s="330"/>
      <c r="F33" s="330"/>
      <c r="G33" s="330"/>
      <c r="H33" s="330"/>
      <c r="I33" s="330"/>
    </row>
    <row r="34" spans="1:10" ht="18" customHeight="1" x14ac:dyDescent="0.15">
      <c r="A34" s="153"/>
      <c r="B34" s="397" t="str">
        <f>IF(アルペン男!E10="","",アルペン男!D10)</f>
        <v/>
      </c>
      <c r="C34" s="398"/>
      <c r="D34" s="399" t="s">
        <v>261</v>
      </c>
      <c r="E34" s="400"/>
      <c r="F34" s="400"/>
      <c r="G34" s="401"/>
      <c r="H34" s="402" t="s">
        <v>169</v>
      </c>
      <c r="I34" s="403"/>
    </row>
    <row r="35" spans="1:10" s="155" customFormat="1" ht="53.45" customHeight="1" thickBot="1" x14ac:dyDescent="0.2">
      <c r="A35" s="154"/>
      <c r="B35" s="149" t="str">
        <f>IF(アルペン男!E10="","",アルペン男!C10)</f>
        <v/>
      </c>
      <c r="C35" s="150" t="str">
        <f>IF(アルペン男!E10="","",アルペン男!F10)</f>
        <v/>
      </c>
      <c r="D35" s="404" t="str">
        <f>IF(アルペン男!E10="","",アルペン男!E10)</f>
        <v/>
      </c>
      <c r="E35" s="404"/>
      <c r="F35" s="404"/>
      <c r="G35" s="405"/>
      <c r="H35" s="406"/>
      <c r="I35" s="407"/>
    </row>
    <row r="36" spans="1:10" s="152" customFormat="1" ht="18" customHeight="1" thickBot="1" x14ac:dyDescent="0.2">
      <c r="A36" s="194"/>
      <c r="B36" s="195"/>
      <c r="C36" s="196"/>
      <c r="D36" s="197"/>
      <c r="E36" s="197"/>
      <c r="F36" s="197"/>
      <c r="G36" s="197"/>
      <c r="H36" s="198"/>
      <c r="I36" s="198"/>
      <c r="J36" s="196"/>
    </row>
    <row r="37" spans="1:10" s="152" customFormat="1" ht="18" customHeight="1" thickBot="1" x14ac:dyDescent="0.2">
      <c r="A37" s="156"/>
      <c r="B37" s="396" t="str">
        <f>+B33</f>
        <v>《アルペン競技男子》小松市民スポーツ大会冬季大会スキー競技会個票</v>
      </c>
      <c r="C37" s="396"/>
      <c r="D37" s="396"/>
      <c r="E37" s="396"/>
      <c r="F37" s="396"/>
      <c r="G37" s="396"/>
      <c r="H37" s="396"/>
      <c r="I37" s="396"/>
    </row>
    <row r="38" spans="1:10" ht="18" customHeight="1" x14ac:dyDescent="0.15">
      <c r="A38" s="153"/>
      <c r="B38" s="397" t="str">
        <f>IF(アルペン男!E11="","",アルペン男!D11)</f>
        <v/>
      </c>
      <c r="C38" s="398"/>
      <c r="D38" s="399" t="s">
        <v>261</v>
      </c>
      <c r="E38" s="400"/>
      <c r="F38" s="400"/>
      <c r="G38" s="401"/>
      <c r="H38" s="402" t="s">
        <v>169</v>
      </c>
      <c r="I38" s="403"/>
    </row>
    <row r="39" spans="1:10" s="155" customFormat="1" ht="53.45" customHeight="1" thickBot="1" x14ac:dyDescent="0.2">
      <c r="A39" s="154"/>
      <c r="B39" s="149" t="str">
        <f>IF(アルペン男!E11="","",アルペン男!C11)</f>
        <v/>
      </c>
      <c r="C39" s="150" t="str">
        <f>IF(アルペン男!E11="","",アルペン男!F11)</f>
        <v/>
      </c>
      <c r="D39" s="404" t="str">
        <f>IF(アルペン男!E11="","",アルペン男!E11)</f>
        <v/>
      </c>
      <c r="E39" s="404"/>
      <c r="F39" s="404"/>
      <c r="G39" s="405"/>
      <c r="H39" s="406"/>
      <c r="I39" s="407"/>
    </row>
    <row r="40" spans="1:10" s="152" customFormat="1" ht="18" customHeight="1" thickBot="1" x14ac:dyDescent="0.2">
      <c r="A40" s="194"/>
      <c r="B40" s="195"/>
      <c r="C40" s="196"/>
      <c r="D40" s="197"/>
      <c r="E40" s="197"/>
      <c r="F40" s="197"/>
      <c r="G40" s="197"/>
      <c r="H40" s="198"/>
      <c r="I40" s="198"/>
      <c r="J40" s="196"/>
    </row>
    <row r="41" spans="1:10" s="152" customFormat="1" ht="18" customHeight="1" thickBot="1" x14ac:dyDescent="0.2">
      <c r="A41" s="151"/>
      <c r="B41" s="330" t="str">
        <f>+B37</f>
        <v>《アルペン競技男子》小松市民スポーツ大会冬季大会スキー競技会個票</v>
      </c>
      <c r="C41" s="330"/>
      <c r="D41" s="330"/>
      <c r="E41" s="330"/>
      <c r="F41" s="330"/>
      <c r="G41" s="330"/>
      <c r="H41" s="330"/>
      <c r="I41" s="330"/>
    </row>
    <row r="42" spans="1:10" ht="18" customHeight="1" x14ac:dyDescent="0.15">
      <c r="A42" s="153"/>
      <c r="B42" s="397" t="str">
        <f>IF(アルペン男!E12="","",アルペン男!D12)</f>
        <v/>
      </c>
      <c r="C42" s="398"/>
      <c r="D42" s="399" t="s">
        <v>261</v>
      </c>
      <c r="E42" s="400"/>
      <c r="F42" s="400"/>
      <c r="G42" s="401"/>
      <c r="H42" s="402" t="s">
        <v>169</v>
      </c>
      <c r="I42" s="403"/>
    </row>
    <row r="43" spans="1:10" s="155" customFormat="1" ht="53.45" customHeight="1" thickBot="1" x14ac:dyDescent="0.2">
      <c r="A43" s="154"/>
      <c r="B43" s="149" t="str">
        <f>IF(アルペン男!E12="","",アルペン男!C12)</f>
        <v/>
      </c>
      <c r="C43" s="150" t="str">
        <f>IF(アルペン男!E12="","",アルペン男!F12)</f>
        <v/>
      </c>
      <c r="D43" s="404" t="str">
        <f>IF(アルペン男!E12="","",アルペン男!E12)</f>
        <v/>
      </c>
      <c r="E43" s="404"/>
      <c r="F43" s="404"/>
      <c r="G43" s="405"/>
      <c r="H43" s="406"/>
      <c r="I43" s="407"/>
    </row>
    <row r="44" spans="1:10" s="152" customFormat="1" ht="18" customHeight="1" thickBot="1" x14ac:dyDescent="0.2">
      <c r="A44" s="194"/>
      <c r="B44" s="195"/>
      <c r="C44" s="196"/>
      <c r="D44" s="197"/>
      <c r="E44" s="197"/>
      <c r="F44" s="197"/>
      <c r="G44" s="197"/>
      <c r="H44" s="198"/>
      <c r="I44" s="198"/>
      <c r="J44" s="196"/>
    </row>
    <row r="45" spans="1:10" s="152" customFormat="1" ht="18" customHeight="1" thickBot="1" x14ac:dyDescent="0.2">
      <c r="A45" s="151"/>
      <c r="B45" s="330" t="str">
        <f>+B41</f>
        <v>《アルペン競技男子》小松市民スポーツ大会冬季大会スキー競技会個票</v>
      </c>
      <c r="C45" s="330"/>
      <c r="D45" s="330"/>
      <c r="E45" s="330"/>
      <c r="F45" s="330"/>
      <c r="G45" s="330"/>
      <c r="H45" s="330"/>
      <c r="I45" s="330"/>
    </row>
    <row r="46" spans="1:10" ht="18" customHeight="1" x14ac:dyDescent="0.15">
      <c r="A46" s="153"/>
      <c r="B46" s="397" t="str">
        <f>IF(アルペン男!E13="","",アルペン男!D13)</f>
        <v/>
      </c>
      <c r="C46" s="398"/>
      <c r="D46" s="399" t="s">
        <v>261</v>
      </c>
      <c r="E46" s="400"/>
      <c r="F46" s="400"/>
      <c r="G46" s="401"/>
      <c r="H46" s="402" t="s">
        <v>169</v>
      </c>
      <c r="I46" s="403"/>
    </row>
    <row r="47" spans="1:10" s="155" customFormat="1" ht="53.45" customHeight="1" thickBot="1" x14ac:dyDescent="0.2">
      <c r="A47" s="154"/>
      <c r="B47" s="149" t="str">
        <f>IF(アルペン男!E13="","",アルペン男!C13)</f>
        <v/>
      </c>
      <c r="C47" s="150" t="str">
        <f>IF(アルペン男!E13="","",アルペン男!F13)</f>
        <v/>
      </c>
      <c r="D47" s="404" t="str">
        <f>IF(アルペン男!E13="","",アルペン男!E13)</f>
        <v/>
      </c>
      <c r="E47" s="404"/>
      <c r="F47" s="404"/>
      <c r="G47" s="405"/>
      <c r="H47" s="406"/>
      <c r="I47" s="407"/>
    </row>
    <row r="48" spans="1:10" s="152" customFormat="1" ht="18" customHeight="1" thickBot="1" x14ac:dyDescent="0.2">
      <c r="A48" s="194"/>
      <c r="B48" s="195"/>
      <c r="C48" s="196"/>
      <c r="D48" s="197"/>
      <c r="E48" s="197"/>
      <c r="F48" s="197"/>
      <c r="G48" s="197"/>
      <c r="H48" s="198"/>
      <c r="I48" s="198"/>
      <c r="J48" s="196"/>
    </row>
    <row r="49" spans="1:10" s="152" customFormat="1" ht="18" customHeight="1" thickBot="1" x14ac:dyDescent="0.2">
      <c r="A49" s="151"/>
      <c r="B49" s="330" t="str">
        <f>+B41</f>
        <v>《アルペン競技男子》小松市民スポーツ大会冬季大会スキー競技会個票</v>
      </c>
      <c r="C49" s="330"/>
      <c r="D49" s="330"/>
      <c r="E49" s="330"/>
      <c r="F49" s="330"/>
      <c r="G49" s="330"/>
      <c r="H49" s="330"/>
      <c r="I49" s="330"/>
    </row>
    <row r="50" spans="1:10" ht="18" customHeight="1" x14ac:dyDescent="0.15">
      <c r="A50" s="153"/>
      <c r="B50" s="397" t="str">
        <f>IF(アルペン男!E14="","",アルペン男!D14)</f>
        <v/>
      </c>
      <c r="C50" s="398"/>
      <c r="D50" s="399" t="s">
        <v>261</v>
      </c>
      <c r="E50" s="400"/>
      <c r="F50" s="400"/>
      <c r="G50" s="401"/>
      <c r="H50" s="402" t="s">
        <v>169</v>
      </c>
      <c r="I50" s="403"/>
    </row>
    <row r="51" spans="1:10" s="155" customFormat="1" ht="53.45" customHeight="1" thickBot="1" x14ac:dyDescent="0.2">
      <c r="A51" s="154"/>
      <c r="B51" s="149" t="str">
        <f>IF(アルペン男!E14="","",アルペン男!C14)</f>
        <v/>
      </c>
      <c r="C51" s="150" t="str">
        <f>IF(アルペン男!E14="","",アルペン男!F14)</f>
        <v/>
      </c>
      <c r="D51" s="404" t="str">
        <f>IF(アルペン男!E14="","",アルペン男!E14)</f>
        <v/>
      </c>
      <c r="E51" s="404"/>
      <c r="F51" s="404"/>
      <c r="G51" s="405"/>
      <c r="H51" s="406"/>
      <c r="I51" s="407"/>
    </row>
    <row r="52" spans="1:10" s="152" customFormat="1" ht="18" customHeight="1" thickBot="1" x14ac:dyDescent="0.2">
      <c r="A52" s="194"/>
      <c r="B52" s="195"/>
      <c r="C52" s="196"/>
      <c r="D52" s="197"/>
      <c r="E52" s="197"/>
      <c r="F52" s="197"/>
      <c r="G52" s="197"/>
      <c r="H52" s="198"/>
      <c r="I52" s="198"/>
      <c r="J52" s="196"/>
    </row>
    <row r="53" spans="1:10" s="152" customFormat="1" ht="18" customHeight="1" thickBot="1" x14ac:dyDescent="0.2">
      <c r="A53" s="156"/>
      <c r="B53" s="396" t="str">
        <f>+B41</f>
        <v>《アルペン競技男子》小松市民スポーツ大会冬季大会スキー競技会個票</v>
      </c>
      <c r="C53" s="396"/>
      <c r="D53" s="396"/>
      <c r="E53" s="396"/>
      <c r="F53" s="396"/>
      <c r="G53" s="396"/>
      <c r="H53" s="396"/>
      <c r="I53" s="396"/>
    </row>
    <row r="54" spans="1:10" ht="18" customHeight="1" x14ac:dyDescent="0.15">
      <c r="A54" s="153"/>
      <c r="B54" s="397" t="str">
        <f>IF(アルペン男!E15="","",アルペン男!D15)</f>
        <v/>
      </c>
      <c r="C54" s="398"/>
      <c r="D54" s="399" t="s">
        <v>261</v>
      </c>
      <c r="E54" s="400"/>
      <c r="F54" s="400"/>
      <c r="G54" s="401"/>
      <c r="H54" s="402" t="s">
        <v>169</v>
      </c>
      <c r="I54" s="403"/>
    </row>
    <row r="55" spans="1:10" s="155" customFormat="1" ht="53.45" customHeight="1" thickBot="1" x14ac:dyDescent="0.2">
      <c r="A55" s="154"/>
      <c r="B55" s="149" t="str">
        <f>IF(アルペン男!E15="","",アルペン男!C15)</f>
        <v/>
      </c>
      <c r="C55" s="150" t="str">
        <f>IF(アルペン男!E15="","",アルペン男!F15)</f>
        <v/>
      </c>
      <c r="D55" s="404" t="str">
        <f>IF(アルペン男!E15="","",アルペン男!E15)</f>
        <v/>
      </c>
      <c r="E55" s="404"/>
      <c r="F55" s="404"/>
      <c r="G55" s="405"/>
      <c r="H55" s="406"/>
      <c r="I55" s="407"/>
    </row>
    <row r="56" spans="1:10" s="152" customFormat="1" ht="18" customHeight="1" thickBot="1" x14ac:dyDescent="0.2">
      <c r="A56" s="194"/>
      <c r="B56" s="195"/>
      <c r="C56" s="196"/>
      <c r="D56" s="197"/>
      <c r="E56" s="197"/>
      <c r="F56" s="197"/>
      <c r="G56" s="197"/>
      <c r="H56" s="198"/>
      <c r="I56" s="198"/>
      <c r="J56" s="196"/>
    </row>
    <row r="57" spans="1:10" s="152" customFormat="1" ht="18" customHeight="1" thickBot="1" x14ac:dyDescent="0.2">
      <c r="A57" s="151"/>
      <c r="B57" s="330" t="str">
        <f>+B41</f>
        <v>《アルペン競技男子》小松市民スポーツ大会冬季大会スキー競技会個票</v>
      </c>
      <c r="C57" s="330"/>
      <c r="D57" s="330"/>
      <c r="E57" s="330"/>
      <c r="F57" s="330"/>
      <c r="G57" s="330"/>
      <c r="H57" s="330"/>
      <c r="I57" s="330"/>
    </row>
    <row r="58" spans="1:10" ht="18" customHeight="1" x14ac:dyDescent="0.15">
      <c r="A58" s="153"/>
      <c r="B58" s="397" t="str">
        <f>IF(アルペン男!E16="","",アルペン男!D16)</f>
        <v/>
      </c>
      <c r="C58" s="398"/>
      <c r="D58" s="399" t="s">
        <v>261</v>
      </c>
      <c r="E58" s="400"/>
      <c r="F58" s="400"/>
      <c r="G58" s="401"/>
      <c r="H58" s="402" t="s">
        <v>169</v>
      </c>
      <c r="I58" s="403"/>
    </row>
    <row r="59" spans="1:10" s="155" customFormat="1" ht="53.45" customHeight="1" thickBot="1" x14ac:dyDescent="0.2">
      <c r="A59" s="154"/>
      <c r="B59" s="149" t="str">
        <f>IF(アルペン男!E16="","",アルペン男!C16)</f>
        <v/>
      </c>
      <c r="C59" s="150" t="str">
        <f>IF(アルペン男!E16="","",アルペン男!F16)</f>
        <v/>
      </c>
      <c r="D59" s="404" t="str">
        <f>IF(アルペン男!E16="","",アルペン男!E16)</f>
        <v/>
      </c>
      <c r="E59" s="404"/>
      <c r="F59" s="404"/>
      <c r="G59" s="405"/>
      <c r="H59" s="406"/>
      <c r="I59" s="407"/>
    </row>
    <row r="60" spans="1:10" s="152" customFormat="1" ht="18" customHeight="1" thickBot="1" x14ac:dyDescent="0.2">
      <c r="A60" s="194"/>
      <c r="B60" s="195"/>
      <c r="C60" s="196"/>
      <c r="D60" s="197"/>
      <c r="E60" s="197"/>
      <c r="F60" s="197"/>
      <c r="G60" s="197"/>
      <c r="H60" s="198"/>
      <c r="I60" s="198"/>
      <c r="J60" s="196"/>
    </row>
    <row r="61" spans="1:10" s="152" customFormat="1" ht="18" customHeight="1" thickBot="1" x14ac:dyDescent="0.2">
      <c r="A61" s="156"/>
      <c r="B61" s="396" t="str">
        <f>+B57</f>
        <v>《アルペン競技男子》小松市民スポーツ大会冬季大会スキー競技会個票</v>
      </c>
      <c r="C61" s="396"/>
      <c r="D61" s="396"/>
      <c r="E61" s="396"/>
      <c r="F61" s="396"/>
      <c r="G61" s="396"/>
      <c r="H61" s="396"/>
      <c r="I61" s="396"/>
    </row>
    <row r="62" spans="1:10" ht="18" customHeight="1" x14ac:dyDescent="0.15">
      <c r="A62" s="153"/>
      <c r="B62" s="397" t="str">
        <f>IF(アルペン男!E17="","",アルペン男!D17)</f>
        <v/>
      </c>
      <c r="C62" s="398"/>
      <c r="D62" s="399" t="s">
        <v>261</v>
      </c>
      <c r="E62" s="400"/>
      <c r="F62" s="400"/>
      <c r="G62" s="401"/>
      <c r="H62" s="402" t="s">
        <v>169</v>
      </c>
      <c r="I62" s="403"/>
    </row>
    <row r="63" spans="1:10" s="155" customFormat="1" ht="53.45" customHeight="1" thickBot="1" x14ac:dyDescent="0.2">
      <c r="A63" s="154"/>
      <c r="B63" s="149" t="str">
        <f>IF(アルペン男!E17="","",アルペン男!C17)</f>
        <v/>
      </c>
      <c r="C63" s="150" t="str">
        <f>IF(アルペン男!E17="","",アルペン男!F17)</f>
        <v/>
      </c>
      <c r="D63" s="404" t="str">
        <f>IF(アルペン男!E17="","",アルペン男!E17)</f>
        <v/>
      </c>
      <c r="E63" s="404"/>
      <c r="F63" s="404"/>
      <c r="G63" s="405"/>
      <c r="H63" s="406"/>
      <c r="I63" s="407"/>
    </row>
    <row r="64" spans="1:10" s="152" customFormat="1" ht="18" customHeight="1" thickBot="1" x14ac:dyDescent="0.2">
      <c r="A64" s="194"/>
      <c r="B64" s="195"/>
      <c r="C64" s="196"/>
      <c r="D64" s="197"/>
      <c r="E64" s="197"/>
      <c r="F64" s="197"/>
      <c r="G64" s="197"/>
      <c r="H64" s="198"/>
      <c r="I64" s="198"/>
      <c r="J64" s="196"/>
    </row>
    <row r="65" spans="1:10" s="152" customFormat="1" ht="18" customHeight="1" thickBot="1" x14ac:dyDescent="0.2">
      <c r="A65" s="151"/>
      <c r="B65" s="330" t="str">
        <f>+B57</f>
        <v>《アルペン競技男子》小松市民スポーツ大会冬季大会スキー競技会個票</v>
      </c>
      <c r="C65" s="330"/>
      <c r="D65" s="330"/>
      <c r="E65" s="330"/>
      <c r="F65" s="330"/>
      <c r="G65" s="330"/>
      <c r="H65" s="330"/>
      <c r="I65" s="330"/>
    </row>
    <row r="66" spans="1:10" ht="18" customHeight="1" x14ac:dyDescent="0.15">
      <c r="A66" s="153"/>
      <c r="B66" s="397" t="str">
        <f>IF(アルペン男!E18="","",アルペン男!D18)</f>
        <v/>
      </c>
      <c r="C66" s="398"/>
      <c r="D66" s="399" t="s">
        <v>261</v>
      </c>
      <c r="E66" s="400"/>
      <c r="F66" s="400"/>
      <c r="G66" s="401"/>
      <c r="H66" s="402" t="s">
        <v>169</v>
      </c>
      <c r="I66" s="403"/>
    </row>
    <row r="67" spans="1:10" s="155" customFormat="1" ht="53.45" customHeight="1" thickBot="1" x14ac:dyDescent="0.2">
      <c r="A67" s="154"/>
      <c r="B67" s="149" t="str">
        <f>IF(アルペン男!E18="","",アルペン男!C18)</f>
        <v/>
      </c>
      <c r="C67" s="150" t="str">
        <f>IF(アルペン男!E18="","",アルペン男!F18)</f>
        <v/>
      </c>
      <c r="D67" s="404" t="str">
        <f>IF(アルペン男!E18="","",アルペン男!E18)</f>
        <v/>
      </c>
      <c r="E67" s="404"/>
      <c r="F67" s="404"/>
      <c r="G67" s="405"/>
      <c r="H67" s="406"/>
      <c r="I67" s="407"/>
    </row>
    <row r="68" spans="1:10" s="152" customFormat="1" ht="18" customHeight="1" thickBot="1" x14ac:dyDescent="0.2">
      <c r="A68" s="194"/>
      <c r="B68" s="195"/>
      <c r="C68" s="196"/>
      <c r="D68" s="197"/>
      <c r="E68" s="197"/>
      <c r="F68" s="197"/>
      <c r="G68" s="197"/>
      <c r="H68" s="198"/>
      <c r="I68" s="198"/>
      <c r="J68" s="196"/>
    </row>
    <row r="69" spans="1:10" s="152" customFormat="1" ht="18" customHeight="1" thickBot="1" x14ac:dyDescent="0.2">
      <c r="A69" s="156"/>
      <c r="B69" s="396" t="str">
        <f>+B57</f>
        <v>《アルペン競技男子》小松市民スポーツ大会冬季大会スキー競技会個票</v>
      </c>
      <c r="C69" s="396"/>
      <c r="D69" s="396"/>
      <c r="E69" s="396"/>
      <c r="F69" s="396"/>
      <c r="G69" s="396"/>
      <c r="H69" s="396"/>
      <c r="I69" s="396"/>
    </row>
    <row r="70" spans="1:10" ht="18" customHeight="1" x14ac:dyDescent="0.15">
      <c r="A70" s="153"/>
      <c r="B70" s="397" t="str">
        <f>IF(アルペン男!E19="","",アルペン男!D19)</f>
        <v/>
      </c>
      <c r="C70" s="398"/>
      <c r="D70" s="399" t="s">
        <v>261</v>
      </c>
      <c r="E70" s="400"/>
      <c r="F70" s="400"/>
      <c r="G70" s="401"/>
      <c r="H70" s="402" t="s">
        <v>169</v>
      </c>
      <c r="I70" s="403"/>
    </row>
    <row r="71" spans="1:10" s="155" customFormat="1" ht="53.45" customHeight="1" thickBot="1" x14ac:dyDescent="0.2">
      <c r="A71" s="154"/>
      <c r="B71" s="149" t="str">
        <f>IF(アルペン男!E19="","",アルペン男!C19)</f>
        <v/>
      </c>
      <c r="C71" s="150" t="str">
        <f>IF(アルペン男!E19="","",アルペン男!F19)</f>
        <v/>
      </c>
      <c r="D71" s="404" t="str">
        <f>IF(アルペン男!E19="","",アルペン男!E19)</f>
        <v/>
      </c>
      <c r="E71" s="404"/>
      <c r="F71" s="404"/>
      <c r="G71" s="405"/>
      <c r="H71" s="406"/>
      <c r="I71" s="407"/>
    </row>
    <row r="72" spans="1:10" s="152" customFormat="1" ht="18" customHeight="1" thickBot="1" x14ac:dyDescent="0.2">
      <c r="A72" s="194"/>
      <c r="B72" s="195"/>
      <c r="C72" s="196"/>
      <c r="D72" s="197"/>
      <c r="E72" s="197"/>
      <c r="F72" s="197"/>
      <c r="G72" s="197"/>
      <c r="H72" s="198"/>
      <c r="I72" s="198"/>
      <c r="J72" s="196"/>
    </row>
    <row r="73" spans="1:10" s="152" customFormat="1" ht="18" customHeight="1" thickBot="1" x14ac:dyDescent="0.2">
      <c r="A73" s="151"/>
      <c r="B73" s="330" t="str">
        <f>+B57</f>
        <v>《アルペン競技男子》小松市民スポーツ大会冬季大会スキー競技会個票</v>
      </c>
      <c r="C73" s="330"/>
      <c r="D73" s="330"/>
      <c r="E73" s="330"/>
      <c r="F73" s="330"/>
      <c r="G73" s="330"/>
      <c r="H73" s="330"/>
      <c r="I73" s="330"/>
    </row>
    <row r="74" spans="1:10" ht="18" customHeight="1" x14ac:dyDescent="0.15">
      <c r="A74" s="153"/>
      <c r="B74" s="397" t="str">
        <f>IF(アルペン男!E20="","",アルペン男!D20)</f>
        <v/>
      </c>
      <c r="C74" s="398"/>
      <c r="D74" s="399" t="s">
        <v>261</v>
      </c>
      <c r="E74" s="400"/>
      <c r="F74" s="400"/>
      <c r="G74" s="401"/>
      <c r="H74" s="402" t="s">
        <v>169</v>
      </c>
      <c r="I74" s="403"/>
    </row>
    <row r="75" spans="1:10" s="155" customFormat="1" ht="53.45" customHeight="1" thickBot="1" x14ac:dyDescent="0.2">
      <c r="A75" s="154"/>
      <c r="B75" s="149" t="str">
        <f>IF(アルペン男!E20="","",アルペン男!C20)</f>
        <v/>
      </c>
      <c r="C75" s="150" t="str">
        <f>IF(アルペン男!E20="","",アルペン男!F20)</f>
        <v/>
      </c>
      <c r="D75" s="404" t="str">
        <f>IF(アルペン男!E20="","",アルペン男!E20)</f>
        <v/>
      </c>
      <c r="E75" s="404"/>
      <c r="F75" s="404"/>
      <c r="G75" s="405"/>
      <c r="H75" s="406"/>
      <c r="I75" s="407"/>
    </row>
    <row r="76" spans="1:10" s="152" customFormat="1" ht="18" customHeight="1" thickBot="1" x14ac:dyDescent="0.2">
      <c r="A76" s="194"/>
      <c r="B76" s="195"/>
      <c r="C76" s="196"/>
      <c r="D76" s="197"/>
      <c r="E76" s="197"/>
      <c r="F76" s="197"/>
      <c r="G76" s="197"/>
      <c r="H76" s="198"/>
      <c r="I76" s="198"/>
      <c r="J76" s="196"/>
    </row>
    <row r="77" spans="1:10" s="152" customFormat="1" ht="18" customHeight="1" thickBot="1" x14ac:dyDescent="0.2">
      <c r="A77" s="156"/>
      <c r="B77" s="396" t="str">
        <f>+B73</f>
        <v>《アルペン競技男子》小松市民スポーツ大会冬季大会スキー競技会個票</v>
      </c>
      <c r="C77" s="396"/>
      <c r="D77" s="396"/>
      <c r="E77" s="396"/>
      <c r="F77" s="396"/>
      <c r="G77" s="396"/>
      <c r="H77" s="396"/>
      <c r="I77" s="396"/>
    </row>
    <row r="78" spans="1:10" ht="18" customHeight="1" x14ac:dyDescent="0.15">
      <c r="A78" s="153"/>
      <c r="B78" s="397" t="str">
        <f>IF(アルペン男!E21="","",アルペン男!D21)</f>
        <v/>
      </c>
      <c r="C78" s="398"/>
      <c r="D78" s="399" t="s">
        <v>261</v>
      </c>
      <c r="E78" s="400"/>
      <c r="F78" s="400"/>
      <c r="G78" s="401"/>
      <c r="H78" s="402" t="s">
        <v>169</v>
      </c>
      <c r="I78" s="403"/>
    </row>
    <row r="79" spans="1:10" s="155" customFormat="1" ht="53.45" customHeight="1" thickBot="1" x14ac:dyDescent="0.2">
      <c r="A79" s="154"/>
      <c r="B79" s="149" t="str">
        <f>IF(アルペン男!E21="","",アルペン男!C21)</f>
        <v/>
      </c>
      <c r="C79" s="150" t="str">
        <f>IF(アルペン男!E21="","",アルペン男!F21)</f>
        <v/>
      </c>
      <c r="D79" s="404" t="str">
        <f>IF(アルペン男!E21="","",アルペン男!E21)</f>
        <v/>
      </c>
      <c r="E79" s="404"/>
      <c r="F79" s="404"/>
      <c r="G79" s="405"/>
      <c r="H79" s="406"/>
      <c r="I79" s="407"/>
    </row>
    <row r="80" spans="1:10" s="152" customFormat="1" ht="18" customHeight="1" thickBot="1" x14ac:dyDescent="0.2">
      <c r="A80" s="194"/>
      <c r="B80" s="195"/>
      <c r="C80" s="196"/>
      <c r="D80" s="197"/>
      <c r="E80" s="197"/>
      <c r="F80" s="197"/>
      <c r="G80" s="197"/>
      <c r="H80" s="198"/>
      <c r="I80" s="198"/>
      <c r="J80" s="196"/>
    </row>
    <row r="81" spans="1:10" s="152" customFormat="1" ht="18" customHeight="1" thickBot="1" x14ac:dyDescent="0.2">
      <c r="A81" s="151"/>
      <c r="B81" s="330" t="str">
        <f>+B77</f>
        <v>《アルペン競技男子》小松市民スポーツ大会冬季大会スキー競技会個票</v>
      </c>
      <c r="C81" s="330"/>
      <c r="D81" s="330"/>
      <c r="E81" s="330"/>
      <c r="F81" s="330"/>
      <c r="G81" s="330"/>
      <c r="H81" s="330"/>
      <c r="I81" s="330"/>
    </row>
    <row r="82" spans="1:10" ht="18" customHeight="1" x14ac:dyDescent="0.15">
      <c r="A82" s="153"/>
      <c r="B82" s="397" t="str">
        <f>IF(アルペン男!E22="","",アルペン男!D22)</f>
        <v/>
      </c>
      <c r="C82" s="398"/>
      <c r="D82" s="399" t="s">
        <v>261</v>
      </c>
      <c r="E82" s="400"/>
      <c r="F82" s="400"/>
      <c r="G82" s="401"/>
      <c r="H82" s="402" t="s">
        <v>169</v>
      </c>
      <c r="I82" s="403"/>
    </row>
    <row r="83" spans="1:10" s="155" customFormat="1" ht="53.45" customHeight="1" thickBot="1" x14ac:dyDescent="0.2">
      <c r="A83" s="154"/>
      <c r="B83" s="149" t="str">
        <f>IF(アルペン男!E22="","",アルペン男!C22)</f>
        <v/>
      </c>
      <c r="C83" s="150" t="str">
        <f>IF(アルペン男!E22="","",アルペン男!F22)</f>
        <v/>
      </c>
      <c r="D83" s="404" t="str">
        <f>IF(アルペン男!E22="","",アルペン男!E22)</f>
        <v/>
      </c>
      <c r="E83" s="404"/>
      <c r="F83" s="404"/>
      <c r="G83" s="405"/>
      <c r="H83" s="406"/>
      <c r="I83" s="407"/>
    </row>
    <row r="84" spans="1:10" s="152" customFormat="1" ht="18" customHeight="1" thickBot="1" x14ac:dyDescent="0.2">
      <c r="A84" s="194"/>
      <c r="B84" s="195"/>
      <c r="C84" s="196"/>
      <c r="D84" s="197"/>
      <c r="E84" s="197"/>
      <c r="F84" s="197"/>
      <c r="G84" s="197"/>
      <c r="H84" s="198"/>
      <c r="I84" s="198"/>
      <c r="J84" s="196"/>
    </row>
    <row r="85" spans="1:10" s="152" customFormat="1" ht="18" customHeight="1" thickBot="1" x14ac:dyDescent="0.2">
      <c r="A85" s="151"/>
      <c r="B85" s="330" t="str">
        <f>+B81</f>
        <v>《アルペン競技男子》小松市民スポーツ大会冬季大会スキー競技会個票</v>
      </c>
      <c r="C85" s="330"/>
      <c r="D85" s="330"/>
      <c r="E85" s="330"/>
      <c r="F85" s="330"/>
      <c r="G85" s="330"/>
      <c r="H85" s="330"/>
      <c r="I85" s="330"/>
    </row>
    <row r="86" spans="1:10" ht="18" customHeight="1" x14ac:dyDescent="0.15">
      <c r="A86" s="153"/>
      <c r="B86" s="397" t="str">
        <f>IF(アルペン男!E23="","",アルペン男!D23)</f>
        <v/>
      </c>
      <c r="C86" s="398"/>
      <c r="D86" s="399" t="s">
        <v>261</v>
      </c>
      <c r="E86" s="400"/>
      <c r="F86" s="400"/>
      <c r="G86" s="401"/>
      <c r="H86" s="402" t="s">
        <v>169</v>
      </c>
      <c r="I86" s="403"/>
    </row>
    <row r="87" spans="1:10" s="155" customFormat="1" ht="53.45" customHeight="1" thickBot="1" x14ac:dyDescent="0.2">
      <c r="A87" s="154"/>
      <c r="B87" s="149" t="str">
        <f>IF(アルペン男!E23="","",アルペン男!C23)</f>
        <v/>
      </c>
      <c r="C87" s="150" t="str">
        <f>IF(アルペン男!E23="","",アルペン男!F23)</f>
        <v/>
      </c>
      <c r="D87" s="404" t="str">
        <f>IF(アルペン男!E23="","",アルペン男!E23)</f>
        <v/>
      </c>
      <c r="E87" s="404"/>
      <c r="F87" s="404"/>
      <c r="G87" s="405"/>
      <c r="H87" s="406"/>
      <c r="I87" s="407"/>
    </row>
    <row r="88" spans="1:10" s="152" customFormat="1" ht="18" customHeight="1" thickBot="1" x14ac:dyDescent="0.2">
      <c r="A88" s="194"/>
      <c r="B88" s="195"/>
      <c r="C88" s="196"/>
      <c r="D88" s="197"/>
      <c r="E88" s="197"/>
      <c r="F88" s="197"/>
      <c r="G88" s="197"/>
      <c r="H88" s="198"/>
      <c r="I88" s="198"/>
      <c r="J88" s="196"/>
    </row>
    <row r="89" spans="1:10" s="152" customFormat="1" ht="18" customHeight="1" thickBot="1" x14ac:dyDescent="0.2">
      <c r="A89" s="151"/>
      <c r="B89" s="330" t="str">
        <f>+B81</f>
        <v>《アルペン競技男子》小松市民スポーツ大会冬季大会スキー競技会個票</v>
      </c>
      <c r="C89" s="330"/>
      <c r="D89" s="330"/>
      <c r="E89" s="330"/>
      <c r="F89" s="330"/>
      <c r="G89" s="330"/>
      <c r="H89" s="330"/>
      <c r="I89" s="330"/>
    </row>
    <row r="90" spans="1:10" ht="18" customHeight="1" x14ac:dyDescent="0.15">
      <c r="A90" s="153"/>
      <c r="B90" s="397" t="str">
        <f>IF(アルペン男!E24="","",アルペン男!D24)</f>
        <v/>
      </c>
      <c r="C90" s="398"/>
      <c r="D90" s="399" t="s">
        <v>261</v>
      </c>
      <c r="E90" s="400"/>
      <c r="F90" s="400"/>
      <c r="G90" s="401"/>
      <c r="H90" s="402" t="s">
        <v>169</v>
      </c>
      <c r="I90" s="403"/>
    </row>
    <row r="91" spans="1:10" s="155" customFormat="1" ht="53.45" customHeight="1" thickBot="1" x14ac:dyDescent="0.2">
      <c r="A91" s="154"/>
      <c r="B91" s="149" t="str">
        <f>IF(アルペン男!E24="","",アルペン男!C24)</f>
        <v/>
      </c>
      <c r="C91" s="150" t="str">
        <f>IF(アルペン男!E24="","",アルペン男!F24)</f>
        <v/>
      </c>
      <c r="D91" s="404" t="str">
        <f>IF(アルペン男!E24="","",アルペン男!E24)</f>
        <v/>
      </c>
      <c r="E91" s="404"/>
      <c r="F91" s="404"/>
      <c r="G91" s="405"/>
      <c r="H91" s="406"/>
      <c r="I91" s="407"/>
    </row>
    <row r="92" spans="1:10" s="152" customFormat="1" ht="18" customHeight="1" thickBot="1" x14ac:dyDescent="0.2">
      <c r="A92" s="194"/>
      <c r="B92" s="195"/>
      <c r="C92" s="196"/>
      <c r="D92" s="197"/>
      <c r="E92" s="197"/>
      <c r="F92" s="197"/>
      <c r="G92" s="197"/>
      <c r="H92" s="198"/>
      <c r="I92" s="198"/>
      <c r="J92" s="196"/>
    </row>
    <row r="93" spans="1:10" s="152" customFormat="1" ht="18" customHeight="1" thickBot="1" x14ac:dyDescent="0.2">
      <c r="A93" s="156"/>
      <c r="B93" s="396" t="str">
        <f>+B81</f>
        <v>《アルペン競技男子》小松市民スポーツ大会冬季大会スキー競技会個票</v>
      </c>
      <c r="C93" s="396"/>
      <c r="D93" s="396"/>
      <c r="E93" s="396"/>
      <c r="F93" s="396"/>
      <c r="G93" s="396"/>
      <c r="H93" s="396"/>
      <c r="I93" s="396"/>
    </row>
    <row r="94" spans="1:10" ht="18" customHeight="1" x14ac:dyDescent="0.15">
      <c r="A94" s="153"/>
      <c r="B94" s="397" t="str">
        <f>IF(アルペン男!E25="","",アルペン男!D25)</f>
        <v/>
      </c>
      <c r="C94" s="398"/>
      <c r="D94" s="399" t="s">
        <v>261</v>
      </c>
      <c r="E94" s="400"/>
      <c r="F94" s="400"/>
      <c r="G94" s="401"/>
      <c r="H94" s="402" t="s">
        <v>169</v>
      </c>
      <c r="I94" s="403"/>
    </row>
    <row r="95" spans="1:10" s="155" customFormat="1" ht="53.45" customHeight="1" thickBot="1" x14ac:dyDescent="0.2">
      <c r="A95" s="154"/>
      <c r="B95" s="149" t="str">
        <f>IF(アルペン男!E25="","",アルペン男!C25)</f>
        <v/>
      </c>
      <c r="C95" s="150" t="str">
        <f>IF(アルペン男!E25="","",アルペン男!F25)</f>
        <v/>
      </c>
      <c r="D95" s="404" t="str">
        <f>IF(アルペン男!E25="","",アルペン男!E25)</f>
        <v/>
      </c>
      <c r="E95" s="404"/>
      <c r="F95" s="404"/>
      <c r="G95" s="405"/>
      <c r="H95" s="406"/>
      <c r="I95" s="407"/>
    </row>
    <row r="96" spans="1:10" s="152" customFormat="1" ht="18" customHeight="1" thickBot="1" x14ac:dyDescent="0.2">
      <c r="A96" s="194"/>
      <c r="B96" s="195"/>
      <c r="C96" s="196"/>
      <c r="D96" s="197"/>
      <c r="E96" s="197"/>
      <c r="F96" s="197"/>
      <c r="G96" s="197"/>
      <c r="H96" s="198"/>
      <c r="I96" s="198"/>
      <c r="J96" s="196"/>
    </row>
    <row r="97" spans="1:10" s="152" customFormat="1" ht="18" customHeight="1" thickBot="1" x14ac:dyDescent="0.2">
      <c r="A97" s="151"/>
      <c r="B97" s="330" t="str">
        <f>+B81</f>
        <v>《アルペン競技男子》小松市民スポーツ大会冬季大会スキー競技会個票</v>
      </c>
      <c r="C97" s="330"/>
      <c r="D97" s="330"/>
      <c r="E97" s="330"/>
      <c r="F97" s="330"/>
      <c r="G97" s="330"/>
      <c r="H97" s="330"/>
      <c r="I97" s="330"/>
    </row>
    <row r="98" spans="1:10" ht="18" customHeight="1" x14ac:dyDescent="0.15">
      <c r="A98" s="153"/>
      <c r="B98" s="397" t="str">
        <f>IF(アルペン男!E26="","",アルペン男!D26)</f>
        <v/>
      </c>
      <c r="C98" s="398"/>
      <c r="D98" s="399" t="s">
        <v>261</v>
      </c>
      <c r="E98" s="400"/>
      <c r="F98" s="400"/>
      <c r="G98" s="401"/>
      <c r="H98" s="402" t="s">
        <v>169</v>
      </c>
      <c r="I98" s="403"/>
    </row>
    <row r="99" spans="1:10" s="155" customFormat="1" ht="53.45" customHeight="1" thickBot="1" x14ac:dyDescent="0.2">
      <c r="A99" s="154"/>
      <c r="B99" s="149" t="str">
        <f>IF(アルペン男!E26="","",アルペン男!C26)</f>
        <v/>
      </c>
      <c r="C99" s="150" t="str">
        <f>IF(アルペン男!E26="","",アルペン男!F26)</f>
        <v/>
      </c>
      <c r="D99" s="404" t="str">
        <f>IF(アルペン男!E26="","",アルペン男!E26)</f>
        <v/>
      </c>
      <c r="E99" s="404"/>
      <c r="F99" s="404"/>
      <c r="G99" s="405"/>
      <c r="H99" s="406"/>
      <c r="I99" s="407"/>
    </row>
    <row r="100" spans="1:10" s="152" customFormat="1" ht="18" customHeight="1" thickBot="1" x14ac:dyDescent="0.2">
      <c r="A100" s="194"/>
      <c r="B100" s="195"/>
      <c r="C100" s="196"/>
      <c r="D100" s="197"/>
      <c r="E100" s="197"/>
      <c r="F100" s="197"/>
      <c r="G100" s="197"/>
      <c r="H100" s="198"/>
      <c r="I100" s="198"/>
      <c r="J100" s="196"/>
    </row>
    <row r="101" spans="1:10" s="152" customFormat="1" ht="18" customHeight="1" thickBot="1" x14ac:dyDescent="0.2">
      <c r="A101" s="156"/>
      <c r="B101" s="396" t="str">
        <f>+B97</f>
        <v>《アルペン競技男子》小松市民スポーツ大会冬季大会スキー競技会個票</v>
      </c>
      <c r="C101" s="396"/>
      <c r="D101" s="396"/>
      <c r="E101" s="396"/>
      <c r="F101" s="396"/>
      <c r="G101" s="396"/>
      <c r="H101" s="396"/>
      <c r="I101" s="396"/>
    </row>
    <row r="102" spans="1:10" ht="18" customHeight="1" x14ac:dyDescent="0.15">
      <c r="A102" s="153"/>
      <c r="B102" s="397" t="str">
        <f>IF(アルペン男!E27="","",アルペン男!D27)</f>
        <v/>
      </c>
      <c r="C102" s="398"/>
      <c r="D102" s="399" t="s">
        <v>261</v>
      </c>
      <c r="E102" s="400"/>
      <c r="F102" s="400"/>
      <c r="G102" s="401"/>
      <c r="H102" s="402" t="s">
        <v>169</v>
      </c>
      <c r="I102" s="403"/>
    </row>
    <row r="103" spans="1:10" s="155" customFormat="1" ht="53.45" customHeight="1" thickBot="1" x14ac:dyDescent="0.2">
      <c r="A103" s="154"/>
      <c r="B103" s="149" t="str">
        <f>IF(アルペン男!E27="","",アルペン男!C27)</f>
        <v/>
      </c>
      <c r="C103" s="150" t="str">
        <f>IF(アルペン男!E27="","",アルペン男!F27)</f>
        <v/>
      </c>
      <c r="D103" s="404" t="str">
        <f>IF(アルペン男!E27="","",アルペン男!E27)</f>
        <v/>
      </c>
      <c r="E103" s="404"/>
      <c r="F103" s="404"/>
      <c r="G103" s="405"/>
      <c r="H103" s="406"/>
      <c r="I103" s="407"/>
    </row>
    <row r="104" spans="1:10" s="152" customFormat="1" ht="18" customHeight="1" thickBot="1" x14ac:dyDescent="0.2">
      <c r="A104" s="194"/>
      <c r="B104" s="195"/>
      <c r="C104" s="196"/>
      <c r="D104" s="197"/>
      <c r="E104" s="197"/>
      <c r="F104" s="197"/>
      <c r="G104" s="197"/>
      <c r="H104" s="198"/>
      <c r="I104" s="198"/>
      <c r="J104" s="196"/>
    </row>
    <row r="105" spans="1:10" s="152" customFormat="1" ht="18" customHeight="1" thickBot="1" x14ac:dyDescent="0.2">
      <c r="A105" s="151"/>
      <c r="B105" s="330" t="str">
        <f>+B97</f>
        <v>《アルペン競技男子》小松市民スポーツ大会冬季大会スキー競技会個票</v>
      </c>
      <c r="C105" s="330"/>
      <c r="D105" s="330"/>
      <c r="E105" s="330"/>
      <c r="F105" s="330"/>
      <c r="G105" s="330"/>
      <c r="H105" s="330"/>
      <c r="I105" s="330"/>
    </row>
    <row r="106" spans="1:10" ht="18" customHeight="1" x14ac:dyDescent="0.15">
      <c r="A106" s="153"/>
      <c r="B106" s="397" t="str">
        <f>IF(アルペン男!E28="","",アルペン男!D28)</f>
        <v/>
      </c>
      <c r="C106" s="398"/>
      <c r="D106" s="399" t="s">
        <v>261</v>
      </c>
      <c r="E106" s="400"/>
      <c r="F106" s="400"/>
      <c r="G106" s="401"/>
      <c r="H106" s="402" t="s">
        <v>169</v>
      </c>
      <c r="I106" s="403"/>
    </row>
    <row r="107" spans="1:10" s="155" customFormat="1" ht="53.45" customHeight="1" thickBot="1" x14ac:dyDescent="0.2">
      <c r="A107" s="154"/>
      <c r="B107" s="149" t="str">
        <f>IF(アルペン男!E28="","",アルペン男!C28)</f>
        <v/>
      </c>
      <c r="C107" s="150" t="str">
        <f>IF(アルペン男!E28="","",アルペン男!F28)</f>
        <v/>
      </c>
      <c r="D107" s="404" t="str">
        <f>IF(アルペン男!E28="","",アルペン男!E28)</f>
        <v/>
      </c>
      <c r="E107" s="404"/>
      <c r="F107" s="404"/>
      <c r="G107" s="405"/>
      <c r="H107" s="406"/>
      <c r="I107" s="407"/>
    </row>
    <row r="108" spans="1:10" s="152" customFormat="1" ht="18" customHeight="1" thickBot="1" x14ac:dyDescent="0.2">
      <c r="A108" s="194"/>
      <c r="B108" s="195"/>
      <c r="C108" s="196"/>
      <c r="D108" s="197"/>
      <c r="E108" s="197"/>
      <c r="F108" s="197"/>
      <c r="G108" s="197"/>
      <c r="H108" s="198"/>
      <c r="I108" s="198"/>
      <c r="J108" s="196"/>
    </row>
    <row r="109" spans="1:10" s="152" customFormat="1" ht="18" customHeight="1" thickBot="1" x14ac:dyDescent="0.2">
      <c r="A109" s="156"/>
      <c r="B109" s="396" t="str">
        <f>+B97</f>
        <v>《アルペン競技男子》小松市民スポーツ大会冬季大会スキー競技会個票</v>
      </c>
      <c r="C109" s="396"/>
      <c r="D109" s="396"/>
      <c r="E109" s="396"/>
      <c r="F109" s="396"/>
      <c r="G109" s="396"/>
      <c r="H109" s="396"/>
      <c r="I109" s="396"/>
    </row>
    <row r="110" spans="1:10" ht="18" customHeight="1" x14ac:dyDescent="0.15">
      <c r="A110" s="153"/>
      <c r="B110" s="397" t="str">
        <f>IF(アルペン男!E29="","",アルペン男!D29)</f>
        <v/>
      </c>
      <c r="C110" s="398"/>
      <c r="D110" s="399" t="s">
        <v>261</v>
      </c>
      <c r="E110" s="400"/>
      <c r="F110" s="400"/>
      <c r="G110" s="401"/>
      <c r="H110" s="402" t="s">
        <v>169</v>
      </c>
      <c r="I110" s="403"/>
    </row>
    <row r="111" spans="1:10" s="155" customFormat="1" ht="53.45" customHeight="1" thickBot="1" x14ac:dyDescent="0.2">
      <c r="A111" s="154"/>
      <c r="B111" s="149" t="str">
        <f>IF(アルペン男!E29="","",アルペン男!C29)</f>
        <v/>
      </c>
      <c r="C111" s="150" t="str">
        <f>IF(アルペン男!E29="","",アルペン男!F29)</f>
        <v/>
      </c>
      <c r="D111" s="404" t="str">
        <f>IF(アルペン男!E29="","",アルペン男!E29)</f>
        <v/>
      </c>
      <c r="E111" s="404"/>
      <c r="F111" s="404"/>
      <c r="G111" s="405"/>
      <c r="H111" s="406"/>
      <c r="I111" s="407"/>
    </row>
    <row r="112" spans="1:10" s="152" customFormat="1" ht="18" customHeight="1" thickBot="1" x14ac:dyDescent="0.2">
      <c r="A112" s="194"/>
      <c r="B112" s="195"/>
      <c r="C112" s="196"/>
      <c r="D112" s="197"/>
      <c r="E112" s="197"/>
      <c r="F112" s="197"/>
      <c r="G112" s="197"/>
      <c r="H112" s="198"/>
      <c r="I112" s="198"/>
      <c r="J112" s="196"/>
    </row>
    <row r="113" spans="1:10" s="152" customFormat="1" ht="18" customHeight="1" thickBot="1" x14ac:dyDescent="0.2">
      <c r="A113" s="151"/>
      <c r="B113" s="330" t="str">
        <f>+B97</f>
        <v>《アルペン競技男子》小松市民スポーツ大会冬季大会スキー競技会個票</v>
      </c>
      <c r="C113" s="330"/>
      <c r="D113" s="330"/>
      <c r="E113" s="330"/>
      <c r="F113" s="330"/>
      <c r="G113" s="330"/>
      <c r="H113" s="330"/>
      <c r="I113" s="330"/>
    </row>
    <row r="114" spans="1:10" ht="18" customHeight="1" x14ac:dyDescent="0.15">
      <c r="A114" s="153"/>
      <c r="B114" s="397" t="str">
        <f>IF(アルペン男!E30="","",アルペン男!D30)</f>
        <v/>
      </c>
      <c r="C114" s="398"/>
      <c r="D114" s="399" t="s">
        <v>261</v>
      </c>
      <c r="E114" s="400"/>
      <c r="F114" s="400"/>
      <c r="G114" s="401"/>
      <c r="H114" s="402" t="s">
        <v>169</v>
      </c>
      <c r="I114" s="403"/>
    </row>
    <row r="115" spans="1:10" s="155" customFormat="1" ht="53.45" customHeight="1" thickBot="1" x14ac:dyDescent="0.2">
      <c r="A115" s="154"/>
      <c r="B115" s="149" t="str">
        <f>IF(アルペン男!E30="","",アルペン男!C30)</f>
        <v/>
      </c>
      <c r="C115" s="150" t="str">
        <f>IF(アルペン男!E30="","",アルペン男!F30)</f>
        <v/>
      </c>
      <c r="D115" s="404" t="str">
        <f>IF(アルペン男!E30="","",アルペン男!E30)</f>
        <v/>
      </c>
      <c r="E115" s="404"/>
      <c r="F115" s="404"/>
      <c r="G115" s="405"/>
      <c r="H115" s="406"/>
      <c r="I115" s="407"/>
    </row>
    <row r="116" spans="1:10" s="152" customFormat="1" ht="18" customHeight="1" thickBot="1" x14ac:dyDescent="0.2">
      <c r="A116" s="194"/>
      <c r="B116" s="195"/>
      <c r="C116" s="196"/>
      <c r="D116" s="197"/>
      <c r="E116" s="197"/>
      <c r="F116" s="197"/>
      <c r="G116" s="197"/>
      <c r="H116" s="198"/>
      <c r="I116" s="198"/>
      <c r="J116" s="196"/>
    </row>
    <row r="117" spans="1:10" s="152" customFormat="1" ht="18" customHeight="1" thickBot="1" x14ac:dyDescent="0.2">
      <c r="A117" s="156"/>
      <c r="B117" s="330" t="str">
        <f>+B113</f>
        <v>《アルペン競技男子》小松市民スポーツ大会冬季大会スキー競技会個票</v>
      </c>
      <c r="C117" s="330"/>
      <c r="D117" s="330"/>
      <c r="E117" s="330"/>
      <c r="F117" s="330"/>
      <c r="G117" s="330"/>
      <c r="H117" s="330"/>
      <c r="I117" s="330"/>
    </row>
    <row r="118" spans="1:10" ht="18" customHeight="1" x14ac:dyDescent="0.15">
      <c r="A118" s="153"/>
      <c r="B118" s="397" t="str">
        <f>IF(アルペン男!E31="","",アルペン男!D31)</f>
        <v/>
      </c>
      <c r="C118" s="398"/>
      <c r="D118" s="399" t="s">
        <v>261</v>
      </c>
      <c r="E118" s="400"/>
      <c r="F118" s="400"/>
      <c r="G118" s="401"/>
      <c r="H118" s="402" t="s">
        <v>169</v>
      </c>
      <c r="I118" s="403"/>
    </row>
    <row r="119" spans="1:10" s="155" customFormat="1" ht="53.45" customHeight="1" thickBot="1" x14ac:dyDescent="0.2">
      <c r="A119" s="154"/>
      <c r="B119" s="149" t="str">
        <f>IF(アルペン男!E31="","",アルペン男!C31)</f>
        <v/>
      </c>
      <c r="C119" s="150" t="str">
        <f>IF(アルペン男!E31="","",アルペン男!F31)</f>
        <v/>
      </c>
      <c r="D119" s="404" t="str">
        <f>IF(アルペン男!E31="","",アルペン男!E31)</f>
        <v/>
      </c>
      <c r="E119" s="404"/>
      <c r="F119" s="404"/>
      <c r="G119" s="405"/>
      <c r="H119" s="406"/>
      <c r="I119" s="407"/>
    </row>
    <row r="120" spans="1:10" s="152" customFormat="1" ht="18" customHeight="1" thickBot="1" x14ac:dyDescent="0.2">
      <c r="A120" s="194"/>
      <c r="B120" s="195"/>
      <c r="C120" s="196"/>
      <c r="D120" s="197"/>
      <c r="E120" s="197"/>
      <c r="F120" s="197"/>
      <c r="G120" s="197"/>
      <c r="H120" s="198"/>
      <c r="I120" s="198"/>
      <c r="J120" s="196"/>
    </row>
    <row r="121" spans="1:10" s="152" customFormat="1" ht="18" customHeight="1" thickBot="1" x14ac:dyDescent="0.2">
      <c r="A121" s="151"/>
      <c r="B121" s="330" t="str">
        <f>+B117</f>
        <v>《アルペン競技男子》小松市民スポーツ大会冬季大会スキー競技会個票</v>
      </c>
      <c r="C121" s="330"/>
      <c r="D121" s="330"/>
      <c r="E121" s="330"/>
      <c r="F121" s="330"/>
      <c r="G121" s="330"/>
      <c r="H121" s="330"/>
      <c r="I121" s="330"/>
    </row>
    <row r="122" spans="1:10" ht="18" customHeight="1" x14ac:dyDescent="0.15">
      <c r="A122" s="153"/>
      <c r="B122" s="397" t="str">
        <f>IF(アルペン男!E32="","",アルペン男!D32)</f>
        <v/>
      </c>
      <c r="C122" s="398"/>
      <c r="D122" s="399" t="s">
        <v>261</v>
      </c>
      <c r="E122" s="400"/>
      <c r="F122" s="400"/>
      <c r="G122" s="401"/>
      <c r="H122" s="402" t="s">
        <v>169</v>
      </c>
      <c r="I122" s="403"/>
    </row>
    <row r="123" spans="1:10" s="155" customFormat="1" ht="53.45" customHeight="1" thickBot="1" x14ac:dyDescent="0.2">
      <c r="A123" s="154"/>
      <c r="B123" s="149" t="str">
        <f>IF(アルペン男!E32="","",アルペン男!C32)</f>
        <v/>
      </c>
      <c r="C123" s="150" t="str">
        <f>IF(アルペン男!E32="","",アルペン男!F32)</f>
        <v/>
      </c>
      <c r="D123" s="404" t="str">
        <f>IF(アルペン男!E32="","",アルペン男!E32)</f>
        <v/>
      </c>
      <c r="E123" s="404"/>
      <c r="F123" s="404"/>
      <c r="G123" s="405"/>
      <c r="H123" s="406"/>
      <c r="I123" s="407"/>
    </row>
    <row r="124" spans="1:10" s="152" customFormat="1" ht="18" customHeight="1" thickBot="1" x14ac:dyDescent="0.2">
      <c r="A124" s="194"/>
      <c r="B124" s="195"/>
      <c r="C124" s="196"/>
      <c r="D124" s="197"/>
      <c r="E124" s="197"/>
      <c r="F124" s="197"/>
      <c r="G124" s="197"/>
      <c r="H124" s="198"/>
      <c r="I124" s="198"/>
      <c r="J124" s="196"/>
    </row>
    <row r="125" spans="1:10" s="152" customFormat="1" ht="18" customHeight="1" thickBot="1" x14ac:dyDescent="0.2">
      <c r="A125" s="151"/>
      <c r="B125" s="330" t="str">
        <f>+B117</f>
        <v>《アルペン競技男子》小松市民スポーツ大会冬季大会スキー競技会個票</v>
      </c>
      <c r="C125" s="330"/>
      <c r="D125" s="330"/>
      <c r="E125" s="330"/>
      <c r="F125" s="330"/>
      <c r="G125" s="330"/>
      <c r="H125" s="330"/>
      <c r="I125" s="330"/>
    </row>
    <row r="126" spans="1:10" ht="18" customHeight="1" x14ac:dyDescent="0.15">
      <c r="A126" s="153"/>
      <c r="B126" s="397" t="str">
        <f>IF(アルペン男!E33="","",アルペン男!D33)</f>
        <v/>
      </c>
      <c r="C126" s="398"/>
      <c r="D126" s="399" t="s">
        <v>261</v>
      </c>
      <c r="E126" s="400"/>
      <c r="F126" s="400"/>
      <c r="G126" s="401"/>
      <c r="H126" s="402" t="s">
        <v>169</v>
      </c>
      <c r="I126" s="403"/>
    </row>
    <row r="127" spans="1:10" s="155" customFormat="1" ht="53.45" customHeight="1" thickBot="1" x14ac:dyDescent="0.2">
      <c r="A127" s="154"/>
      <c r="B127" s="149" t="str">
        <f>IF(アルペン男!E33="","",アルペン男!C33)</f>
        <v/>
      </c>
      <c r="C127" s="150" t="str">
        <f>IF(アルペン男!E33="","",アルペン男!F33)</f>
        <v/>
      </c>
      <c r="D127" s="404" t="str">
        <f>IF(アルペン男!E33="","",アルペン男!E33)</f>
        <v/>
      </c>
      <c r="E127" s="404"/>
      <c r="F127" s="404"/>
      <c r="G127" s="405"/>
      <c r="H127" s="406"/>
      <c r="I127" s="407"/>
    </row>
    <row r="128" spans="1:10" s="152" customFormat="1" ht="18" customHeight="1" thickBot="1" x14ac:dyDescent="0.2">
      <c r="A128" s="194"/>
      <c r="B128" s="195"/>
      <c r="C128" s="196"/>
      <c r="D128" s="197"/>
      <c r="E128" s="197"/>
      <c r="F128" s="197"/>
      <c r="G128" s="197"/>
      <c r="H128" s="198"/>
      <c r="I128" s="198"/>
      <c r="J128" s="196"/>
    </row>
    <row r="129" spans="1:10" s="152" customFormat="1" ht="18" customHeight="1" thickBot="1" x14ac:dyDescent="0.2">
      <c r="A129" s="151"/>
      <c r="B129" s="396" t="str">
        <f>+B117</f>
        <v>《アルペン競技男子》小松市民スポーツ大会冬季大会スキー競技会個票</v>
      </c>
      <c r="C129" s="396"/>
      <c r="D129" s="396"/>
      <c r="E129" s="396"/>
      <c r="F129" s="396"/>
      <c r="G129" s="396"/>
      <c r="H129" s="396"/>
      <c r="I129" s="396"/>
    </row>
    <row r="130" spans="1:10" ht="18" customHeight="1" x14ac:dyDescent="0.15">
      <c r="A130" s="153"/>
      <c r="B130" s="397" t="str">
        <f>IF(アルペン男!E34="","",アルペン男!D34)</f>
        <v/>
      </c>
      <c r="C130" s="398"/>
      <c r="D130" s="399" t="s">
        <v>261</v>
      </c>
      <c r="E130" s="400"/>
      <c r="F130" s="400"/>
      <c r="G130" s="401"/>
      <c r="H130" s="402" t="s">
        <v>169</v>
      </c>
      <c r="I130" s="403"/>
    </row>
    <row r="131" spans="1:10" s="155" customFormat="1" ht="53.45" customHeight="1" thickBot="1" x14ac:dyDescent="0.2">
      <c r="A131" s="154"/>
      <c r="B131" s="149" t="str">
        <f>IF(アルペン男!E34="","",アルペン男!C34)</f>
        <v/>
      </c>
      <c r="C131" s="150" t="str">
        <f>IF(アルペン男!E34="","",アルペン男!F34)</f>
        <v/>
      </c>
      <c r="D131" s="404" t="str">
        <f>IF(アルペン男!E34="","",アルペン男!E34)</f>
        <v/>
      </c>
      <c r="E131" s="404"/>
      <c r="F131" s="404"/>
      <c r="G131" s="405"/>
      <c r="H131" s="406"/>
      <c r="I131" s="407"/>
    </row>
    <row r="132" spans="1:10" s="152" customFormat="1" ht="18" customHeight="1" thickBot="1" x14ac:dyDescent="0.2">
      <c r="A132" s="194"/>
      <c r="B132" s="195"/>
      <c r="C132" s="196"/>
      <c r="D132" s="197"/>
      <c r="E132" s="197"/>
      <c r="F132" s="197"/>
      <c r="G132" s="197"/>
      <c r="H132" s="198"/>
      <c r="I132" s="198"/>
      <c r="J132" s="196"/>
    </row>
    <row r="133" spans="1:10" s="152" customFormat="1" ht="18" customHeight="1" thickBot="1" x14ac:dyDescent="0.2">
      <c r="A133" s="156"/>
      <c r="B133" s="330" t="str">
        <f>+B117</f>
        <v>《アルペン競技男子》小松市民スポーツ大会冬季大会スキー競技会個票</v>
      </c>
      <c r="C133" s="330"/>
      <c r="D133" s="330"/>
      <c r="E133" s="330"/>
      <c r="F133" s="330"/>
      <c r="G133" s="330"/>
      <c r="H133" s="330"/>
      <c r="I133" s="330"/>
    </row>
    <row r="134" spans="1:10" ht="18" customHeight="1" x14ac:dyDescent="0.15">
      <c r="A134" s="153"/>
      <c r="B134" s="397" t="str">
        <f>IF(アルペン男!E35="","",アルペン男!D35)</f>
        <v/>
      </c>
      <c r="C134" s="398"/>
      <c r="D134" s="399" t="s">
        <v>261</v>
      </c>
      <c r="E134" s="400"/>
      <c r="F134" s="400"/>
      <c r="G134" s="401"/>
      <c r="H134" s="402" t="s">
        <v>169</v>
      </c>
      <c r="I134" s="403"/>
    </row>
    <row r="135" spans="1:10" s="155" customFormat="1" ht="53.45" customHeight="1" thickBot="1" x14ac:dyDescent="0.2">
      <c r="A135" s="154"/>
      <c r="B135" s="149" t="str">
        <f>IF(アルペン男!E35="","",アルペン男!C35)</f>
        <v/>
      </c>
      <c r="C135" s="150" t="str">
        <f>IF(アルペン男!E35="","",アルペン男!F35)</f>
        <v/>
      </c>
      <c r="D135" s="404" t="str">
        <f>IF(アルペン男!E35="","",アルペン男!E35)</f>
        <v/>
      </c>
      <c r="E135" s="404"/>
      <c r="F135" s="404"/>
      <c r="G135" s="405"/>
      <c r="H135" s="406"/>
      <c r="I135" s="407"/>
    </row>
    <row r="136" spans="1:10" s="152" customFormat="1" ht="18" customHeight="1" thickBot="1" x14ac:dyDescent="0.2">
      <c r="A136" s="194"/>
      <c r="B136" s="195"/>
      <c r="C136" s="196"/>
      <c r="D136" s="197"/>
      <c r="E136" s="197"/>
      <c r="F136" s="197"/>
      <c r="G136" s="197"/>
      <c r="H136" s="198"/>
      <c r="I136" s="198"/>
      <c r="J136" s="196"/>
    </row>
    <row r="137" spans="1:10" s="152" customFormat="1" ht="18" customHeight="1" thickBot="1" x14ac:dyDescent="0.2">
      <c r="A137" s="151"/>
      <c r="B137" s="396" t="str">
        <f>+B133</f>
        <v>《アルペン競技男子》小松市民スポーツ大会冬季大会スキー競技会個票</v>
      </c>
      <c r="C137" s="396"/>
      <c r="D137" s="396"/>
      <c r="E137" s="396"/>
      <c r="F137" s="396"/>
      <c r="G137" s="396"/>
      <c r="H137" s="396"/>
      <c r="I137" s="396"/>
    </row>
    <row r="138" spans="1:10" ht="18" customHeight="1" x14ac:dyDescent="0.15">
      <c r="A138" s="153"/>
      <c r="B138" s="397" t="str">
        <f>IF(アルペン男!E36="","",アルペン男!D36)</f>
        <v/>
      </c>
      <c r="C138" s="398"/>
      <c r="D138" s="399" t="s">
        <v>261</v>
      </c>
      <c r="E138" s="400"/>
      <c r="F138" s="400"/>
      <c r="G138" s="401"/>
      <c r="H138" s="402" t="s">
        <v>169</v>
      </c>
      <c r="I138" s="403"/>
    </row>
    <row r="139" spans="1:10" s="155" customFormat="1" ht="53.45" customHeight="1" thickBot="1" x14ac:dyDescent="0.2">
      <c r="A139" s="154"/>
      <c r="B139" s="149" t="str">
        <f>IF(アルペン男!E36="","",アルペン男!C36)</f>
        <v/>
      </c>
      <c r="C139" s="150" t="str">
        <f>IF(アルペン男!E36="","",アルペン男!F36)</f>
        <v/>
      </c>
      <c r="D139" s="404" t="str">
        <f>IF(アルペン男!E36="","",アルペン男!E36)</f>
        <v/>
      </c>
      <c r="E139" s="404"/>
      <c r="F139" s="404"/>
      <c r="G139" s="405"/>
      <c r="H139" s="406"/>
      <c r="I139" s="407"/>
    </row>
    <row r="140" spans="1:10" s="152" customFormat="1" ht="18" customHeight="1" thickBot="1" x14ac:dyDescent="0.2">
      <c r="A140" s="194"/>
      <c r="B140" s="195"/>
      <c r="C140" s="196"/>
      <c r="D140" s="197"/>
      <c r="E140" s="197"/>
      <c r="F140" s="197"/>
      <c r="G140" s="197"/>
      <c r="H140" s="198"/>
      <c r="I140" s="198"/>
      <c r="J140" s="196"/>
    </row>
    <row r="141" spans="1:10" s="152" customFormat="1" ht="18" customHeight="1" thickBot="1" x14ac:dyDescent="0.2">
      <c r="A141" s="156"/>
      <c r="B141" s="330" t="str">
        <f>+B133</f>
        <v>《アルペン競技男子》小松市民スポーツ大会冬季大会スキー競技会個票</v>
      </c>
      <c r="C141" s="330"/>
      <c r="D141" s="330"/>
      <c r="E141" s="330"/>
      <c r="F141" s="330"/>
      <c r="G141" s="330"/>
      <c r="H141" s="330"/>
      <c r="I141" s="330"/>
    </row>
    <row r="142" spans="1:10" ht="18" customHeight="1" x14ac:dyDescent="0.15">
      <c r="A142" s="153"/>
      <c r="B142" s="397" t="str">
        <f>IF(アルペン男!E38="","",アルペン男!D38)</f>
        <v/>
      </c>
      <c r="C142" s="398"/>
      <c r="D142" s="399" t="s">
        <v>261</v>
      </c>
      <c r="E142" s="400"/>
      <c r="F142" s="400"/>
      <c r="G142" s="401"/>
      <c r="H142" s="402" t="s">
        <v>169</v>
      </c>
      <c r="I142" s="403"/>
    </row>
    <row r="143" spans="1:10" s="155" customFormat="1" ht="53.45" customHeight="1" thickBot="1" x14ac:dyDescent="0.2">
      <c r="A143" s="154"/>
      <c r="B143" s="149" t="str">
        <f>IF(アルペン男!E37="","",アルペン男!C37)</f>
        <v/>
      </c>
      <c r="C143" s="150" t="str">
        <f>IF(アルペン男!E37="","",アルペン男!F37)</f>
        <v/>
      </c>
      <c r="D143" s="404" t="str">
        <f>IF(アルペン男!E37="","",アルペン男!E37)</f>
        <v/>
      </c>
      <c r="E143" s="404"/>
      <c r="F143" s="404"/>
      <c r="G143" s="405"/>
      <c r="H143" s="406"/>
      <c r="I143" s="407"/>
    </row>
    <row r="144" spans="1:10" s="152" customFormat="1" ht="18" customHeight="1" thickBot="1" x14ac:dyDescent="0.2">
      <c r="A144" s="194"/>
      <c r="B144" s="195"/>
      <c r="C144" s="196"/>
      <c r="D144" s="197"/>
      <c r="E144" s="197"/>
      <c r="F144" s="197"/>
      <c r="G144" s="197"/>
      <c r="H144" s="198"/>
      <c r="I144" s="198"/>
      <c r="J144" s="196"/>
    </row>
    <row r="145" spans="1:10" s="152" customFormat="1" ht="18" customHeight="1" thickBot="1" x14ac:dyDescent="0.2">
      <c r="A145" s="151"/>
      <c r="B145" s="396" t="str">
        <f>+B133</f>
        <v>《アルペン競技男子》小松市民スポーツ大会冬季大会スキー競技会個票</v>
      </c>
      <c r="C145" s="396"/>
      <c r="D145" s="396"/>
      <c r="E145" s="396"/>
      <c r="F145" s="396"/>
      <c r="G145" s="396"/>
      <c r="H145" s="396"/>
      <c r="I145" s="396"/>
    </row>
    <row r="146" spans="1:10" ht="18" customHeight="1" x14ac:dyDescent="0.15">
      <c r="A146" s="153"/>
      <c r="B146" s="397" t="str">
        <f>IF(アルペン男!E38="","",アルペン男!D38)</f>
        <v/>
      </c>
      <c r="C146" s="398"/>
      <c r="D146" s="399" t="s">
        <v>261</v>
      </c>
      <c r="E146" s="400"/>
      <c r="F146" s="400"/>
      <c r="G146" s="401"/>
      <c r="H146" s="402" t="s">
        <v>169</v>
      </c>
      <c r="I146" s="403"/>
    </row>
    <row r="147" spans="1:10" s="155" customFormat="1" ht="53.45" customHeight="1" thickBot="1" x14ac:dyDescent="0.2">
      <c r="A147" s="154"/>
      <c r="B147" s="149" t="str">
        <f>IF(アルペン男!E38="","",アルペン男!C38)</f>
        <v/>
      </c>
      <c r="C147" s="150" t="str">
        <f>IF(アルペン男!E38="","",アルペン男!F38)</f>
        <v/>
      </c>
      <c r="D147" s="404" t="str">
        <f>IF(アルペン男!E38="","",アルペン男!E38)</f>
        <v/>
      </c>
      <c r="E147" s="404"/>
      <c r="F147" s="404"/>
      <c r="G147" s="405"/>
      <c r="H147" s="406"/>
      <c r="I147" s="407"/>
    </row>
    <row r="148" spans="1:10" s="152" customFormat="1" ht="18" customHeight="1" thickBot="1" x14ac:dyDescent="0.2">
      <c r="A148" s="194"/>
      <c r="B148" s="195"/>
      <c r="C148" s="196"/>
      <c r="D148" s="197"/>
      <c r="E148" s="197"/>
      <c r="F148" s="197"/>
      <c r="G148" s="197"/>
      <c r="H148" s="198"/>
      <c r="I148" s="198"/>
      <c r="J148" s="196"/>
    </row>
    <row r="149" spans="1:10" s="152" customFormat="1" ht="18" customHeight="1" thickBot="1" x14ac:dyDescent="0.2">
      <c r="A149" s="156"/>
      <c r="B149" s="330" t="str">
        <f>+B133</f>
        <v>《アルペン競技男子》小松市民スポーツ大会冬季大会スキー競技会個票</v>
      </c>
      <c r="C149" s="330"/>
      <c r="D149" s="330"/>
      <c r="E149" s="330"/>
      <c r="F149" s="330"/>
      <c r="G149" s="330"/>
      <c r="H149" s="330"/>
      <c r="I149" s="330"/>
    </row>
    <row r="150" spans="1:10" ht="18" customHeight="1" x14ac:dyDescent="0.15">
      <c r="A150" s="153"/>
      <c r="B150" s="397" t="str">
        <f>IF(アルペン男!E39="","",アルペン男!D39)</f>
        <v/>
      </c>
      <c r="C150" s="398"/>
      <c r="D150" s="399" t="s">
        <v>261</v>
      </c>
      <c r="E150" s="400"/>
      <c r="F150" s="400"/>
      <c r="G150" s="401"/>
      <c r="H150" s="402" t="s">
        <v>169</v>
      </c>
      <c r="I150" s="403"/>
    </row>
    <row r="151" spans="1:10" s="155" customFormat="1" ht="53.45" customHeight="1" thickBot="1" x14ac:dyDescent="0.2">
      <c r="A151" s="154"/>
      <c r="B151" s="149" t="str">
        <f>IF(アルペン男!E39="","",アルペン男!C39)</f>
        <v/>
      </c>
      <c r="C151" s="150" t="str">
        <f>IF(アルペン男!E39="","",アルペン男!F39)</f>
        <v/>
      </c>
      <c r="D151" s="404" t="str">
        <f>IF(アルペン男!E39="","",アルペン男!E39)</f>
        <v/>
      </c>
      <c r="E151" s="404"/>
      <c r="F151" s="404"/>
      <c r="G151" s="405"/>
      <c r="H151" s="406"/>
      <c r="I151" s="407"/>
    </row>
    <row r="152" spans="1:10" s="152" customFormat="1" ht="18" customHeight="1" thickBot="1" x14ac:dyDescent="0.2">
      <c r="A152" s="194"/>
      <c r="B152" s="195"/>
      <c r="C152" s="196"/>
      <c r="D152" s="197"/>
      <c r="E152" s="197"/>
      <c r="F152" s="197"/>
      <c r="G152" s="197"/>
      <c r="H152" s="198"/>
      <c r="I152" s="198"/>
      <c r="J152" s="196"/>
    </row>
    <row r="153" spans="1:10" s="152" customFormat="1" ht="18" customHeight="1" thickBot="1" x14ac:dyDescent="0.2">
      <c r="A153" s="151"/>
      <c r="B153" s="330" t="str">
        <f>+B137</f>
        <v>《アルペン競技男子》小松市民スポーツ大会冬季大会スキー競技会個票</v>
      </c>
      <c r="C153" s="330"/>
      <c r="D153" s="330"/>
      <c r="E153" s="330"/>
      <c r="F153" s="330"/>
      <c r="G153" s="330"/>
      <c r="H153" s="330"/>
      <c r="I153" s="330"/>
    </row>
    <row r="154" spans="1:10" ht="18" customHeight="1" x14ac:dyDescent="0.15">
      <c r="A154" s="153"/>
      <c r="B154" s="397" t="str">
        <f>IF(アルペン男!E40="","",アルペン男!D40)</f>
        <v/>
      </c>
      <c r="C154" s="398"/>
      <c r="D154" s="399" t="s">
        <v>261</v>
      </c>
      <c r="E154" s="400"/>
      <c r="F154" s="400"/>
      <c r="G154" s="401"/>
      <c r="H154" s="402" t="s">
        <v>169</v>
      </c>
      <c r="I154" s="403"/>
    </row>
    <row r="155" spans="1:10" s="155" customFormat="1" ht="53.45" customHeight="1" thickBot="1" x14ac:dyDescent="0.2">
      <c r="A155" s="154"/>
      <c r="B155" s="149" t="str">
        <f>IF(アルペン男!E40="","",アルペン男!C40)</f>
        <v/>
      </c>
      <c r="C155" s="150" t="str">
        <f>IF(アルペン男!E40="","",アルペン男!F40)</f>
        <v/>
      </c>
      <c r="D155" s="404" t="str">
        <f>IF(アルペン男!E40="","",アルペン男!E40)</f>
        <v/>
      </c>
      <c r="E155" s="404"/>
      <c r="F155" s="404"/>
      <c r="G155" s="405"/>
      <c r="H155" s="406"/>
      <c r="I155" s="407"/>
    </row>
    <row r="156" spans="1:10" s="152" customFormat="1" ht="18" customHeight="1" thickBot="1" x14ac:dyDescent="0.2">
      <c r="A156" s="194"/>
      <c r="B156" s="195"/>
      <c r="C156" s="196"/>
      <c r="D156" s="197"/>
      <c r="E156" s="197"/>
      <c r="F156" s="197"/>
      <c r="G156" s="197"/>
      <c r="H156" s="198"/>
      <c r="I156" s="198"/>
      <c r="J156" s="196"/>
    </row>
    <row r="157" spans="1:10" s="152" customFormat="1" ht="18" customHeight="1" thickBot="1" x14ac:dyDescent="0.2">
      <c r="A157" s="156"/>
      <c r="B157" s="396" t="str">
        <f>+B153</f>
        <v>《アルペン競技男子》小松市民スポーツ大会冬季大会スキー競技会個票</v>
      </c>
      <c r="C157" s="396"/>
      <c r="D157" s="396"/>
      <c r="E157" s="396"/>
      <c r="F157" s="396"/>
      <c r="G157" s="396"/>
      <c r="H157" s="396"/>
      <c r="I157" s="396"/>
    </row>
    <row r="158" spans="1:10" ht="18" customHeight="1" x14ac:dyDescent="0.15">
      <c r="A158" s="153"/>
      <c r="B158" s="397" t="str">
        <f>IF(アルペン男!E41="","",アルペン男!D41)</f>
        <v/>
      </c>
      <c r="C158" s="398"/>
      <c r="D158" s="399" t="s">
        <v>261</v>
      </c>
      <c r="E158" s="400"/>
      <c r="F158" s="400"/>
      <c r="G158" s="401"/>
      <c r="H158" s="402" t="s">
        <v>169</v>
      </c>
      <c r="I158" s="403"/>
    </row>
    <row r="159" spans="1:10" s="155" customFormat="1" ht="53.45" customHeight="1" thickBot="1" x14ac:dyDescent="0.2">
      <c r="A159" s="154"/>
      <c r="B159" s="149" t="str">
        <f>IF(アルペン男!E41="","",アルペン男!C41)</f>
        <v/>
      </c>
      <c r="C159" s="150" t="str">
        <f>IF(アルペン男!E41="","",アルペン男!F41)</f>
        <v/>
      </c>
      <c r="D159" s="404" t="str">
        <f>IF(アルペン男!E41="","",アルペン男!E41)</f>
        <v/>
      </c>
      <c r="E159" s="404"/>
      <c r="F159" s="404"/>
      <c r="G159" s="405"/>
      <c r="H159" s="406"/>
      <c r="I159" s="407"/>
    </row>
    <row r="160" spans="1:10" s="152" customFormat="1" ht="18" customHeight="1" thickBot="1" x14ac:dyDescent="0.2">
      <c r="A160" s="194"/>
      <c r="B160" s="195"/>
      <c r="C160" s="196"/>
      <c r="D160" s="197"/>
      <c r="E160" s="197"/>
      <c r="F160" s="197"/>
      <c r="G160" s="197"/>
      <c r="H160" s="198"/>
      <c r="I160" s="198"/>
      <c r="J160" s="196"/>
    </row>
    <row r="161" spans="1:10" s="152" customFormat="1" ht="18" customHeight="1" thickBot="1" x14ac:dyDescent="0.2">
      <c r="A161" s="151"/>
      <c r="B161" s="330" t="str">
        <f>+B157</f>
        <v>《アルペン競技男子》小松市民スポーツ大会冬季大会スキー競技会個票</v>
      </c>
      <c r="C161" s="330"/>
      <c r="D161" s="330"/>
      <c r="E161" s="330"/>
      <c r="F161" s="330"/>
      <c r="G161" s="330"/>
      <c r="H161" s="330"/>
      <c r="I161" s="330"/>
    </row>
    <row r="162" spans="1:10" ht="18" customHeight="1" x14ac:dyDescent="0.15">
      <c r="A162" s="153"/>
      <c r="B162" s="397" t="str">
        <f>IF(アルペン男!E42="","",アルペン男!D42)</f>
        <v/>
      </c>
      <c r="C162" s="398"/>
      <c r="D162" s="399" t="s">
        <v>261</v>
      </c>
      <c r="E162" s="400"/>
      <c r="F162" s="400"/>
      <c r="G162" s="401"/>
      <c r="H162" s="402" t="s">
        <v>169</v>
      </c>
      <c r="I162" s="403"/>
    </row>
    <row r="163" spans="1:10" s="155" customFormat="1" ht="53.45" customHeight="1" thickBot="1" x14ac:dyDescent="0.2">
      <c r="A163" s="154"/>
      <c r="B163" s="149" t="str">
        <f>IF(アルペン男!E42="","",アルペン男!C42)</f>
        <v/>
      </c>
      <c r="C163" s="150" t="str">
        <f>IF(アルペン男!E42="","",アルペン男!F42)</f>
        <v/>
      </c>
      <c r="D163" s="404" t="str">
        <f>IF(アルペン男!E42="","",アルペン男!E42)</f>
        <v/>
      </c>
      <c r="E163" s="404"/>
      <c r="F163" s="404"/>
      <c r="G163" s="405"/>
      <c r="H163" s="406"/>
      <c r="I163" s="407"/>
    </row>
    <row r="164" spans="1:10" s="152" customFormat="1" ht="18" customHeight="1" thickBot="1" x14ac:dyDescent="0.2">
      <c r="A164" s="194"/>
      <c r="B164" s="195"/>
      <c r="C164" s="196"/>
      <c r="D164" s="197"/>
      <c r="E164" s="197"/>
      <c r="F164" s="197"/>
      <c r="G164" s="197"/>
      <c r="H164" s="198"/>
      <c r="I164" s="198"/>
      <c r="J164" s="196"/>
    </row>
    <row r="165" spans="1:10" s="152" customFormat="1" ht="18" customHeight="1" thickBot="1" x14ac:dyDescent="0.2">
      <c r="A165" s="151"/>
      <c r="B165" s="330" t="str">
        <f>+B161</f>
        <v>《アルペン競技男子》小松市民スポーツ大会冬季大会スキー競技会個票</v>
      </c>
      <c r="C165" s="330"/>
      <c r="D165" s="330"/>
      <c r="E165" s="330"/>
      <c r="F165" s="330"/>
      <c r="G165" s="330"/>
      <c r="H165" s="330"/>
      <c r="I165" s="330"/>
    </row>
    <row r="166" spans="1:10" ht="18" customHeight="1" x14ac:dyDescent="0.15">
      <c r="A166" s="153"/>
      <c r="B166" s="397" t="str">
        <f>IF(アルペン男!E43="","",アルペン男!D43)</f>
        <v/>
      </c>
      <c r="C166" s="398"/>
      <c r="D166" s="399" t="s">
        <v>261</v>
      </c>
      <c r="E166" s="400"/>
      <c r="F166" s="400"/>
      <c r="G166" s="401"/>
      <c r="H166" s="402" t="s">
        <v>169</v>
      </c>
      <c r="I166" s="403"/>
    </row>
    <row r="167" spans="1:10" s="155" customFormat="1" ht="53.45" customHeight="1" thickBot="1" x14ac:dyDescent="0.2">
      <c r="A167" s="154"/>
      <c r="B167" s="149" t="str">
        <f>IF(アルペン男!E43="","",アルペン男!C43)</f>
        <v/>
      </c>
      <c r="C167" s="150" t="str">
        <f>IF(アルペン男!E43="","",アルペン男!F43)</f>
        <v/>
      </c>
      <c r="D167" s="404" t="str">
        <f>IF(アルペン男!E43="","",アルペン男!E43)</f>
        <v/>
      </c>
      <c r="E167" s="404"/>
      <c r="F167" s="404"/>
      <c r="G167" s="405"/>
      <c r="H167" s="406"/>
      <c r="I167" s="407"/>
    </row>
    <row r="168" spans="1:10" s="152" customFormat="1" ht="18" customHeight="1" thickBot="1" x14ac:dyDescent="0.2">
      <c r="A168" s="194"/>
      <c r="B168" s="195"/>
      <c r="C168" s="196"/>
      <c r="D168" s="197"/>
      <c r="E168" s="197"/>
      <c r="F168" s="197"/>
      <c r="G168" s="197"/>
      <c r="H168" s="198"/>
      <c r="I168" s="198"/>
      <c r="J168" s="196"/>
    </row>
    <row r="169" spans="1:10" s="152" customFormat="1" ht="18" customHeight="1" thickBot="1" x14ac:dyDescent="0.2">
      <c r="A169" s="151"/>
      <c r="B169" s="330" t="str">
        <f>+B161</f>
        <v>《アルペン競技男子》小松市民スポーツ大会冬季大会スキー競技会個票</v>
      </c>
      <c r="C169" s="330"/>
      <c r="D169" s="330"/>
      <c r="E169" s="330"/>
      <c r="F169" s="330"/>
      <c r="G169" s="330"/>
      <c r="H169" s="330"/>
      <c r="I169" s="330"/>
    </row>
    <row r="170" spans="1:10" ht="18" customHeight="1" x14ac:dyDescent="0.15">
      <c r="A170" s="153"/>
      <c r="B170" s="397" t="str">
        <f>IF(アルペン男!E44="","",アルペン男!D44)</f>
        <v/>
      </c>
      <c r="C170" s="398"/>
      <c r="D170" s="399" t="s">
        <v>261</v>
      </c>
      <c r="E170" s="400"/>
      <c r="F170" s="400"/>
      <c r="G170" s="401"/>
      <c r="H170" s="402" t="s">
        <v>169</v>
      </c>
      <c r="I170" s="403"/>
    </row>
    <row r="171" spans="1:10" s="155" customFormat="1" ht="53.45" customHeight="1" thickBot="1" x14ac:dyDescent="0.2">
      <c r="A171" s="154"/>
      <c r="B171" s="149" t="str">
        <f>IF(アルペン男!E44="","",アルペン男!C44)</f>
        <v/>
      </c>
      <c r="C171" s="150" t="str">
        <f>IF(アルペン男!E44="","",アルペン男!F44)</f>
        <v/>
      </c>
      <c r="D171" s="404" t="str">
        <f>IF(アルペン男!E44="","",アルペン男!E44)</f>
        <v/>
      </c>
      <c r="E171" s="404"/>
      <c r="F171" s="404"/>
      <c r="G171" s="405"/>
      <c r="H171" s="406"/>
      <c r="I171" s="407"/>
    </row>
    <row r="172" spans="1:10" s="152" customFormat="1" ht="18" customHeight="1" thickBot="1" x14ac:dyDescent="0.2">
      <c r="A172" s="194"/>
      <c r="B172" s="195"/>
      <c r="C172" s="196"/>
      <c r="D172" s="197"/>
      <c r="E172" s="197"/>
      <c r="F172" s="197"/>
      <c r="G172" s="197"/>
      <c r="H172" s="198"/>
      <c r="I172" s="198"/>
      <c r="J172" s="196"/>
    </row>
    <row r="173" spans="1:10" s="152" customFormat="1" ht="18" customHeight="1" thickBot="1" x14ac:dyDescent="0.2">
      <c r="A173" s="156"/>
      <c r="B173" s="396" t="str">
        <f>+B161</f>
        <v>《アルペン競技男子》小松市民スポーツ大会冬季大会スキー競技会個票</v>
      </c>
      <c r="C173" s="396"/>
      <c r="D173" s="396"/>
      <c r="E173" s="396"/>
      <c r="F173" s="396"/>
      <c r="G173" s="396"/>
      <c r="H173" s="396"/>
      <c r="I173" s="396"/>
    </row>
    <row r="174" spans="1:10" ht="18" customHeight="1" x14ac:dyDescent="0.15">
      <c r="A174" s="153"/>
      <c r="B174" s="397" t="str">
        <f>IF(アルペン男!E45="","",アルペン男!D45)</f>
        <v/>
      </c>
      <c r="C174" s="398"/>
      <c r="D174" s="399" t="s">
        <v>261</v>
      </c>
      <c r="E174" s="400"/>
      <c r="F174" s="400"/>
      <c r="G174" s="401"/>
      <c r="H174" s="402" t="s">
        <v>169</v>
      </c>
      <c r="I174" s="403"/>
    </row>
    <row r="175" spans="1:10" s="155" customFormat="1" ht="53.45" customHeight="1" thickBot="1" x14ac:dyDescent="0.2">
      <c r="A175" s="154"/>
      <c r="B175" s="149" t="str">
        <f>IF(アルペン男!E45="","",アルペン男!C45)</f>
        <v/>
      </c>
      <c r="C175" s="150" t="str">
        <f>IF(アルペン男!E45="","",アルペン男!F45)</f>
        <v/>
      </c>
      <c r="D175" s="404" t="str">
        <f>IF(アルペン男!E45="","",アルペン男!E45)</f>
        <v/>
      </c>
      <c r="E175" s="404"/>
      <c r="F175" s="404"/>
      <c r="G175" s="405"/>
      <c r="H175" s="406"/>
      <c r="I175" s="407"/>
    </row>
    <row r="176" spans="1:10" s="152" customFormat="1" ht="18" customHeight="1" thickBot="1" x14ac:dyDescent="0.2">
      <c r="A176" s="194"/>
      <c r="B176" s="195"/>
      <c r="C176" s="196"/>
      <c r="D176" s="197"/>
      <c r="E176" s="197"/>
      <c r="F176" s="197"/>
      <c r="G176" s="197"/>
      <c r="H176" s="198"/>
      <c r="I176" s="198"/>
      <c r="J176" s="196"/>
    </row>
    <row r="177" spans="1:10" s="152" customFormat="1" ht="18" customHeight="1" thickBot="1" x14ac:dyDescent="0.2">
      <c r="A177" s="151"/>
      <c r="B177" s="330" t="str">
        <f>+B161</f>
        <v>《アルペン競技男子》小松市民スポーツ大会冬季大会スキー競技会個票</v>
      </c>
      <c r="C177" s="330"/>
      <c r="D177" s="330"/>
      <c r="E177" s="330"/>
      <c r="F177" s="330"/>
      <c r="G177" s="330"/>
      <c r="H177" s="330"/>
      <c r="I177" s="330"/>
    </row>
    <row r="178" spans="1:10" ht="18" customHeight="1" x14ac:dyDescent="0.15">
      <c r="A178" s="153"/>
      <c r="B178" s="397" t="str">
        <f>IF(アルペン男!E46="","",アルペン男!D46)</f>
        <v/>
      </c>
      <c r="C178" s="398"/>
      <c r="D178" s="399" t="s">
        <v>261</v>
      </c>
      <c r="E178" s="400"/>
      <c r="F178" s="400"/>
      <c r="G178" s="401"/>
      <c r="H178" s="402" t="s">
        <v>169</v>
      </c>
      <c r="I178" s="403"/>
    </row>
    <row r="179" spans="1:10" s="155" customFormat="1" ht="53.45" customHeight="1" thickBot="1" x14ac:dyDescent="0.2">
      <c r="A179" s="154"/>
      <c r="B179" s="149" t="str">
        <f>IF(アルペン男!E46="","",アルペン男!C46)</f>
        <v/>
      </c>
      <c r="C179" s="150" t="str">
        <f>IF(アルペン男!E46="","",アルペン男!F46)</f>
        <v/>
      </c>
      <c r="D179" s="404" t="str">
        <f>IF(アルペン男!E46="","",アルペン男!E46)</f>
        <v/>
      </c>
      <c r="E179" s="404"/>
      <c r="F179" s="404"/>
      <c r="G179" s="405"/>
      <c r="H179" s="406"/>
      <c r="I179" s="407"/>
    </row>
    <row r="180" spans="1:10" s="152" customFormat="1" ht="18" customHeight="1" thickBot="1" x14ac:dyDescent="0.2">
      <c r="A180" s="194"/>
      <c r="B180" s="195"/>
      <c r="C180" s="196"/>
      <c r="D180" s="197"/>
      <c r="E180" s="197"/>
      <c r="F180" s="197"/>
      <c r="G180" s="197"/>
      <c r="H180" s="198"/>
      <c r="I180" s="198"/>
      <c r="J180" s="196"/>
    </row>
    <row r="181" spans="1:10" s="152" customFormat="1" ht="18" customHeight="1" thickBot="1" x14ac:dyDescent="0.2">
      <c r="A181" s="156"/>
      <c r="B181" s="396" t="str">
        <f>+B177</f>
        <v>《アルペン競技男子》小松市民スポーツ大会冬季大会スキー競技会個票</v>
      </c>
      <c r="C181" s="396"/>
      <c r="D181" s="396"/>
      <c r="E181" s="396"/>
      <c r="F181" s="396"/>
      <c r="G181" s="396"/>
      <c r="H181" s="396"/>
      <c r="I181" s="396"/>
    </row>
    <row r="182" spans="1:10" ht="18" customHeight="1" x14ac:dyDescent="0.15">
      <c r="A182" s="153"/>
      <c r="B182" s="397" t="str">
        <f>IF(アルペン男!E47="","",アルペン男!D47)</f>
        <v/>
      </c>
      <c r="C182" s="398"/>
      <c r="D182" s="399" t="s">
        <v>261</v>
      </c>
      <c r="E182" s="400"/>
      <c r="F182" s="400"/>
      <c r="G182" s="401"/>
      <c r="H182" s="402" t="s">
        <v>169</v>
      </c>
      <c r="I182" s="403"/>
    </row>
    <row r="183" spans="1:10" s="155" customFormat="1" ht="53.45" customHeight="1" thickBot="1" x14ac:dyDescent="0.2">
      <c r="A183" s="154"/>
      <c r="B183" s="149" t="str">
        <f>IF(アルペン男!E47="","",アルペン男!C47)</f>
        <v/>
      </c>
      <c r="C183" s="150" t="str">
        <f>IF(アルペン男!E47="","",アルペン男!F47)</f>
        <v/>
      </c>
      <c r="D183" s="404" t="str">
        <f>IF(アルペン男!E47="","",アルペン男!E47)</f>
        <v/>
      </c>
      <c r="E183" s="404"/>
      <c r="F183" s="404"/>
      <c r="G183" s="405"/>
      <c r="H183" s="406"/>
      <c r="I183" s="407"/>
    </row>
    <row r="184" spans="1:10" s="152" customFormat="1" ht="18" customHeight="1" thickBot="1" x14ac:dyDescent="0.2">
      <c r="A184" s="194"/>
      <c r="B184" s="195"/>
      <c r="C184" s="196"/>
      <c r="D184" s="197"/>
      <c r="E184" s="197"/>
      <c r="F184" s="197"/>
      <c r="G184" s="197"/>
      <c r="H184" s="198"/>
      <c r="I184" s="198"/>
      <c r="J184" s="196"/>
    </row>
    <row r="185" spans="1:10" s="152" customFormat="1" ht="18" customHeight="1" thickBot="1" x14ac:dyDescent="0.2">
      <c r="A185" s="151"/>
      <c r="B185" s="330" t="str">
        <f>+B177</f>
        <v>《アルペン競技男子》小松市民スポーツ大会冬季大会スキー競技会個票</v>
      </c>
      <c r="C185" s="330"/>
      <c r="D185" s="330"/>
      <c r="E185" s="330"/>
      <c r="F185" s="330"/>
      <c r="G185" s="330"/>
      <c r="H185" s="330"/>
      <c r="I185" s="330"/>
    </row>
    <row r="186" spans="1:10" ht="18" customHeight="1" x14ac:dyDescent="0.15">
      <c r="A186" s="153"/>
      <c r="B186" s="397" t="str">
        <f>IF(アルペン男!E48="","",アルペン男!D48)</f>
        <v/>
      </c>
      <c r="C186" s="398"/>
      <c r="D186" s="399" t="s">
        <v>261</v>
      </c>
      <c r="E186" s="400"/>
      <c r="F186" s="400"/>
      <c r="G186" s="401"/>
      <c r="H186" s="402" t="s">
        <v>169</v>
      </c>
      <c r="I186" s="403"/>
    </row>
    <row r="187" spans="1:10" s="155" customFormat="1" ht="53.45" customHeight="1" thickBot="1" x14ac:dyDescent="0.2">
      <c r="A187" s="154"/>
      <c r="B187" s="149" t="str">
        <f>IF(アルペン男!E48="","",アルペン男!C48)</f>
        <v/>
      </c>
      <c r="C187" s="150" t="str">
        <f>IF(アルペン男!E48="","",アルペン男!F48)</f>
        <v/>
      </c>
      <c r="D187" s="404" t="str">
        <f>IF(アルペン男!E48="","",アルペン男!E48)</f>
        <v/>
      </c>
      <c r="E187" s="404"/>
      <c r="F187" s="404"/>
      <c r="G187" s="405"/>
      <c r="H187" s="406"/>
      <c r="I187" s="407"/>
    </row>
    <row r="188" spans="1:10" s="152" customFormat="1" ht="18" customHeight="1" thickBot="1" x14ac:dyDescent="0.2">
      <c r="A188" s="194"/>
      <c r="B188" s="195"/>
      <c r="C188" s="196"/>
      <c r="D188" s="197"/>
      <c r="E188" s="197"/>
      <c r="F188" s="197"/>
      <c r="G188" s="197"/>
      <c r="H188" s="198"/>
      <c r="I188" s="198"/>
      <c r="J188" s="196"/>
    </row>
    <row r="189" spans="1:10" s="152" customFormat="1" ht="18" customHeight="1" thickBot="1" x14ac:dyDescent="0.2">
      <c r="A189" s="156"/>
      <c r="B189" s="396" t="str">
        <f>+B177</f>
        <v>《アルペン競技男子》小松市民スポーツ大会冬季大会スキー競技会個票</v>
      </c>
      <c r="C189" s="396"/>
      <c r="D189" s="396"/>
      <c r="E189" s="396"/>
      <c r="F189" s="396"/>
      <c r="G189" s="396"/>
      <c r="H189" s="396"/>
      <c r="I189" s="396"/>
    </row>
    <row r="190" spans="1:10" ht="18" customHeight="1" x14ac:dyDescent="0.15">
      <c r="A190" s="153"/>
      <c r="B190" s="397" t="str">
        <f>IF(アルペン男!E49="","",アルペン男!D49)</f>
        <v/>
      </c>
      <c r="C190" s="398"/>
      <c r="D190" s="399" t="s">
        <v>261</v>
      </c>
      <c r="E190" s="400"/>
      <c r="F190" s="400"/>
      <c r="G190" s="401"/>
      <c r="H190" s="402" t="s">
        <v>169</v>
      </c>
      <c r="I190" s="403"/>
    </row>
    <row r="191" spans="1:10" s="155" customFormat="1" ht="53.45" customHeight="1" thickBot="1" x14ac:dyDescent="0.2">
      <c r="A191" s="154"/>
      <c r="B191" s="149" t="str">
        <f>IF(アルペン男!E49="","",アルペン男!C49)</f>
        <v/>
      </c>
      <c r="C191" s="150" t="str">
        <f>IF(アルペン男!E49="","",アルペン男!F49)</f>
        <v/>
      </c>
      <c r="D191" s="404" t="str">
        <f>IF(アルペン男!E49="","",アルペン男!E49)</f>
        <v/>
      </c>
      <c r="E191" s="404"/>
      <c r="F191" s="404"/>
      <c r="G191" s="405"/>
      <c r="H191" s="406"/>
      <c r="I191" s="407"/>
    </row>
    <row r="192" spans="1:10" s="152" customFormat="1" ht="18" customHeight="1" thickBot="1" x14ac:dyDescent="0.2">
      <c r="A192" s="194"/>
      <c r="B192" s="195"/>
      <c r="C192" s="196"/>
      <c r="D192" s="197"/>
      <c r="E192" s="197"/>
      <c r="F192" s="197"/>
      <c r="G192" s="197"/>
      <c r="H192" s="198"/>
      <c r="I192" s="198"/>
      <c r="J192" s="196"/>
    </row>
    <row r="193" spans="1:10" s="152" customFormat="1" ht="18" customHeight="1" thickBot="1" x14ac:dyDescent="0.2">
      <c r="A193" s="151"/>
      <c r="B193" s="330" t="str">
        <f>+B177</f>
        <v>《アルペン競技男子》小松市民スポーツ大会冬季大会スキー競技会個票</v>
      </c>
      <c r="C193" s="330"/>
      <c r="D193" s="330"/>
      <c r="E193" s="330"/>
      <c r="F193" s="330"/>
      <c r="G193" s="330"/>
      <c r="H193" s="330"/>
      <c r="I193" s="330"/>
    </row>
    <row r="194" spans="1:10" ht="18" customHeight="1" x14ac:dyDescent="0.15">
      <c r="A194" s="153"/>
      <c r="B194" s="397" t="str">
        <f>IF(アルペン男!E50="","",アルペン男!D50)</f>
        <v/>
      </c>
      <c r="C194" s="398"/>
      <c r="D194" s="399" t="s">
        <v>261</v>
      </c>
      <c r="E194" s="400"/>
      <c r="F194" s="400"/>
      <c r="G194" s="401"/>
      <c r="H194" s="402" t="s">
        <v>169</v>
      </c>
      <c r="I194" s="403"/>
    </row>
    <row r="195" spans="1:10" s="155" customFormat="1" ht="53.45" customHeight="1" thickBot="1" x14ac:dyDescent="0.2">
      <c r="A195" s="154"/>
      <c r="B195" s="149" t="str">
        <f>IF(アルペン男!E50="","",アルペン男!C50)</f>
        <v/>
      </c>
      <c r="C195" s="150" t="str">
        <f>IF(アルペン男!E50="","",アルペン男!F50)</f>
        <v/>
      </c>
      <c r="D195" s="404" t="str">
        <f>IF(アルペン男!E50="","",アルペン男!E50)</f>
        <v/>
      </c>
      <c r="E195" s="404"/>
      <c r="F195" s="404"/>
      <c r="G195" s="405"/>
      <c r="H195" s="406"/>
      <c r="I195" s="407"/>
    </row>
    <row r="196" spans="1:10" s="152" customFormat="1" ht="18" customHeight="1" thickBot="1" x14ac:dyDescent="0.2">
      <c r="A196" s="194"/>
      <c r="B196" s="195"/>
      <c r="C196" s="196"/>
      <c r="D196" s="197"/>
      <c r="E196" s="197"/>
      <c r="F196" s="197"/>
      <c r="G196" s="197"/>
      <c r="H196" s="198"/>
      <c r="I196" s="198"/>
      <c r="J196" s="196"/>
    </row>
    <row r="197" spans="1:10" s="152" customFormat="1" ht="18" customHeight="1" thickBot="1" x14ac:dyDescent="0.2">
      <c r="A197" s="156"/>
      <c r="B197" s="396" t="str">
        <f>+B193</f>
        <v>《アルペン競技男子》小松市民スポーツ大会冬季大会スキー競技会個票</v>
      </c>
      <c r="C197" s="396"/>
      <c r="D197" s="396"/>
      <c r="E197" s="396"/>
      <c r="F197" s="396"/>
      <c r="G197" s="396"/>
      <c r="H197" s="396"/>
      <c r="I197" s="396"/>
    </row>
    <row r="198" spans="1:10" ht="18" customHeight="1" x14ac:dyDescent="0.15">
      <c r="A198" s="153"/>
      <c r="B198" s="397" t="str">
        <f>IF(アルペン男!E51="","",アルペン男!D51)</f>
        <v/>
      </c>
      <c r="C198" s="398"/>
      <c r="D198" s="399" t="s">
        <v>261</v>
      </c>
      <c r="E198" s="400"/>
      <c r="F198" s="400"/>
      <c r="G198" s="401"/>
      <c r="H198" s="402" t="s">
        <v>169</v>
      </c>
      <c r="I198" s="403"/>
    </row>
    <row r="199" spans="1:10" s="155" customFormat="1" ht="53.45" customHeight="1" thickBot="1" x14ac:dyDescent="0.2">
      <c r="A199" s="154"/>
      <c r="B199" s="149" t="str">
        <f>IF(アルペン男!E51="","",アルペン男!C51)</f>
        <v/>
      </c>
      <c r="C199" s="150" t="str">
        <f>IF(アルペン男!E51="","",アルペン男!F51)</f>
        <v/>
      </c>
      <c r="D199" s="404" t="str">
        <f>IF(アルペン男!E51="","",アルペン男!E51)</f>
        <v/>
      </c>
      <c r="E199" s="404"/>
      <c r="F199" s="404"/>
      <c r="G199" s="405"/>
      <c r="H199" s="406"/>
      <c r="I199" s="407"/>
    </row>
    <row r="200" spans="1:10" s="152" customFormat="1" ht="18" customHeight="1" thickBot="1" x14ac:dyDescent="0.2">
      <c r="A200" s="194"/>
      <c r="B200" s="195"/>
      <c r="C200" s="196"/>
      <c r="D200" s="197"/>
      <c r="E200" s="197"/>
      <c r="F200" s="197"/>
      <c r="G200" s="197"/>
      <c r="H200" s="198"/>
      <c r="I200" s="198"/>
      <c r="J200" s="196"/>
    </row>
  </sheetData>
  <sheetProtection algorithmName="SHA-512" hashValue="i87OouRuddmFDgUkDKaqw5ngl/yOixmAv+RNi0wraltDD/VC4mh0hSfLfhLEREPmQLfszeZWZXT1CdWZE9/jPg==" saltValue="Bn9rJ7DpRSe5ZYpiStZo1w==" spinCount="100000" sheet="1" objects="1" scenarios="1"/>
  <mergeCells count="300">
    <mergeCell ref="D7:G7"/>
    <mergeCell ref="H7:I7"/>
    <mergeCell ref="B5:I5"/>
    <mergeCell ref="B6:C6"/>
    <mergeCell ref="D6:G6"/>
    <mergeCell ref="H6:I6"/>
    <mergeCell ref="D3:G3"/>
    <mergeCell ref="B1:I1"/>
    <mergeCell ref="H2:I2"/>
    <mergeCell ref="B2:C2"/>
    <mergeCell ref="D2:G2"/>
    <mergeCell ref="H3:I3"/>
    <mergeCell ref="B9:I9"/>
    <mergeCell ref="B10:C10"/>
    <mergeCell ref="D10:G10"/>
    <mergeCell ref="H10:I10"/>
    <mergeCell ref="D11:G11"/>
    <mergeCell ref="B13:I13"/>
    <mergeCell ref="H11:I11"/>
    <mergeCell ref="B14:C14"/>
    <mergeCell ref="D14:G14"/>
    <mergeCell ref="H14:I14"/>
    <mergeCell ref="B21:I21"/>
    <mergeCell ref="B22:C22"/>
    <mergeCell ref="D22:G22"/>
    <mergeCell ref="H22:I22"/>
    <mergeCell ref="D23:G23"/>
    <mergeCell ref="H23:I23"/>
    <mergeCell ref="D15:G15"/>
    <mergeCell ref="B17:I17"/>
    <mergeCell ref="B18:C18"/>
    <mergeCell ref="H18:I18"/>
    <mergeCell ref="D19:G19"/>
    <mergeCell ref="H19:I19"/>
    <mergeCell ref="D18:G18"/>
    <mergeCell ref="H15:I15"/>
    <mergeCell ref="B29:I29"/>
    <mergeCell ref="B30:C30"/>
    <mergeCell ref="D30:G30"/>
    <mergeCell ref="H30:I30"/>
    <mergeCell ref="D31:G31"/>
    <mergeCell ref="H31:I31"/>
    <mergeCell ref="B25:I25"/>
    <mergeCell ref="B26:C26"/>
    <mergeCell ref="D26:G26"/>
    <mergeCell ref="H26:I26"/>
    <mergeCell ref="D27:G27"/>
    <mergeCell ref="H27:I27"/>
    <mergeCell ref="B37:I37"/>
    <mergeCell ref="B38:C38"/>
    <mergeCell ref="D38:G38"/>
    <mergeCell ref="H38:I38"/>
    <mergeCell ref="D39:G39"/>
    <mergeCell ref="H39:I39"/>
    <mergeCell ref="B33:I33"/>
    <mergeCell ref="B34:C34"/>
    <mergeCell ref="D34:G34"/>
    <mergeCell ref="H34:I34"/>
    <mergeCell ref="D35:G35"/>
    <mergeCell ref="H35:I35"/>
    <mergeCell ref="B45:I45"/>
    <mergeCell ref="B46:C46"/>
    <mergeCell ref="D46:G46"/>
    <mergeCell ref="H46:I46"/>
    <mergeCell ref="D47:G47"/>
    <mergeCell ref="H47:I47"/>
    <mergeCell ref="B41:I41"/>
    <mergeCell ref="B42:C42"/>
    <mergeCell ref="D42:G42"/>
    <mergeCell ref="H42:I42"/>
    <mergeCell ref="D43:G43"/>
    <mergeCell ref="H43:I43"/>
    <mergeCell ref="B53:I53"/>
    <mergeCell ref="B54:C54"/>
    <mergeCell ref="D54:G54"/>
    <mergeCell ref="H54:I54"/>
    <mergeCell ref="D55:G55"/>
    <mergeCell ref="H55:I55"/>
    <mergeCell ref="B49:I49"/>
    <mergeCell ref="B50:C50"/>
    <mergeCell ref="D50:G50"/>
    <mergeCell ref="H50:I50"/>
    <mergeCell ref="D51:G51"/>
    <mergeCell ref="H51:I51"/>
    <mergeCell ref="B61:I61"/>
    <mergeCell ref="B62:C62"/>
    <mergeCell ref="D62:G62"/>
    <mergeCell ref="H62:I62"/>
    <mergeCell ref="D63:G63"/>
    <mergeCell ref="H63:I63"/>
    <mergeCell ref="B57:I57"/>
    <mergeCell ref="B58:C58"/>
    <mergeCell ref="D58:G58"/>
    <mergeCell ref="H58:I58"/>
    <mergeCell ref="D59:G59"/>
    <mergeCell ref="H59:I59"/>
    <mergeCell ref="B69:I69"/>
    <mergeCell ref="B70:C70"/>
    <mergeCell ref="D70:G70"/>
    <mergeCell ref="H70:I70"/>
    <mergeCell ref="D71:G71"/>
    <mergeCell ref="H71:I71"/>
    <mergeCell ref="B65:I65"/>
    <mergeCell ref="B66:C66"/>
    <mergeCell ref="D66:G66"/>
    <mergeCell ref="H66:I66"/>
    <mergeCell ref="D67:G67"/>
    <mergeCell ref="H67:I67"/>
    <mergeCell ref="B77:I77"/>
    <mergeCell ref="B78:C78"/>
    <mergeCell ref="D78:G78"/>
    <mergeCell ref="H78:I78"/>
    <mergeCell ref="D79:G79"/>
    <mergeCell ref="H79:I79"/>
    <mergeCell ref="B73:I73"/>
    <mergeCell ref="B74:C74"/>
    <mergeCell ref="D74:G74"/>
    <mergeCell ref="H74:I74"/>
    <mergeCell ref="D75:G75"/>
    <mergeCell ref="H75:I75"/>
    <mergeCell ref="B85:I85"/>
    <mergeCell ref="B86:C86"/>
    <mergeCell ref="D86:G86"/>
    <mergeCell ref="H86:I86"/>
    <mergeCell ref="D87:G87"/>
    <mergeCell ref="H87:I87"/>
    <mergeCell ref="B81:I81"/>
    <mergeCell ref="B82:C82"/>
    <mergeCell ref="D82:G82"/>
    <mergeCell ref="H82:I82"/>
    <mergeCell ref="D83:G83"/>
    <mergeCell ref="H83:I83"/>
    <mergeCell ref="B93:I93"/>
    <mergeCell ref="B94:C94"/>
    <mergeCell ref="D94:G94"/>
    <mergeCell ref="H94:I94"/>
    <mergeCell ref="D95:G95"/>
    <mergeCell ref="H95:I95"/>
    <mergeCell ref="B89:I89"/>
    <mergeCell ref="B90:C90"/>
    <mergeCell ref="D90:G90"/>
    <mergeCell ref="H90:I90"/>
    <mergeCell ref="D91:G91"/>
    <mergeCell ref="H91:I91"/>
    <mergeCell ref="B101:I101"/>
    <mergeCell ref="B102:C102"/>
    <mergeCell ref="D102:G102"/>
    <mergeCell ref="H102:I102"/>
    <mergeCell ref="D103:G103"/>
    <mergeCell ref="H103:I103"/>
    <mergeCell ref="B97:I97"/>
    <mergeCell ref="B98:C98"/>
    <mergeCell ref="D98:G98"/>
    <mergeCell ref="H98:I98"/>
    <mergeCell ref="D99:G99"/>
    <mergeCell ref="H99:I99"/>
    <mergeCell ref="B109:I109"/>
    <mergeCell ref="B110:C110"/>
    <mergeCell ref="D110:G110"/>
    <mergeCell ref="H110:I110"/>
    <mergeCell ref="D111:G111"/>
    <mergeCell ref="H111:I111"/>
    <mergeCell ref="B105:I105"/>
    <mergeCell ref="B106:C106"/>
    <mergeCell ref="D106:G106"/>
    <mergeCell ref="H106:I106"/>
    <mergeCell ref="D107:G107"/>
    <mergeCell ref="H107:I107"/>
    <mergeCell ref="B117:I117"/>
    <mergeCell ref="B118:C118"/>
    <mergeCell ref="D118:G118"/>
    <mergeCell ref="H118:I118"/>
    <mergeCell ref="D119:G119"/>
    <mergeCell ref="H119:I119"/>
    <mergeCell ref="B113:I113"/>
    <mergeCell ref="B114:C114"/>
    <mergeCell ref="D114:G114"/>
    <mergeCell ref="H114:I114"/>
    <mergeCell ref="D115:G115"/>
    <mergeCell ref="H115:I115"/>
    <mergeCell ref="B125:I125"/>
    <mergeCell ref="B126:C126"/>
    <mergeCell ref="D126:G126"/>
    <mergeCell ref="H126:I126"/>
    <mergeCell ref="D127:G127"/>
    <mergeCell ref="H127:I127"/>
    <mergeCell ref="B121:I121"/>
    <mergeCell ref="B122:C122"/>
    <mergeCell ref="D122:G122"/>
    <mergeCell ref="H122:I122"/>
    <mergeCell ref="D123:G123"/>
    <mergeCell ref="H123:I123"/>
    <mergeCell ref="B133:I133"/>
    <mergeCell ref="B134:C134"/>
    <mergeCell ref="D134:G134"/>
    <mergeCell ref="H134:I134"/>
    <mergeCell ref="D135:G135"/>
    <mergeCell ref="H135:I135"/>
    <mergeCell ref="B129:I129"/>
    <mergeCell ref="B130:C130"/>
    <mergeCell ref="D130:G130"/>
    <mergeCell ref="H130:I130"/>
    <mergeCell ref="D131:G131"/>
    <mergeCell ref="H131:I131"/>
    <mergeCell ref="B141:I141"/>
    <mergeCell ref="B142:C142"/>
    <mergeCell ref="D142:G142"/>
    <mergeCell ref="H142:I142"/>
    <mergeCell ref="D143:G143"/>
    <mergeCell ref="H143:I143"/>
    <mergeCell ref="B137:I137"/>
    <mergeCell ref="B138:C138"/>
    <mergeCell ref="D138:G138"/>
    <mergeCell ref="H138:I138"/>
    <mergeCell ref="D139:G139"/>
    <mergeCell ref="H139:I139"/>
    <mergeCell ref="B149:I149"/>
    <mergeCell ref="B150:C150"/>
    <mergeCell ref="D150:G150"/>
    <mergeCell ref="H150:I150"/>
    <mergeCell ref="D151:G151"/>
    <mergeCell ref="H151:I151"/>
    <mergeCell ref="B145:I145"/>
    <mergeCell ref="B146:C146"/>
    <mergeCell ref="D146:G146"/>
    <mergeCell ref="H146:I146"/>
    <mergeCell ref="D147:G147"/>
    <mergeCell ref="H147:I147"/>
    <mergeCell ref="B157:I157"/>
    <mergeCell ref="B158:C158"/>
    <mergeCell ref="D158:G158"/>
    <mergeCell ref="H158:I158"/>
    <mergeCell ref="D159:G159"/>
    <mergeCell ref="H159:I159"/>
    <mergeCell ref="B153:I153"/>
    <mergeCell ref="B154:C154"/>
    <mergeCell ref="D154:G154"/>
    <mergeCell ref="H154:I154"/>
    <mergeCell ref="D155:G155"/>
    <mergeCell ref="H155:I155"/>
    <mergeCell ref="B165:I165"/>
    <mergeCell ref="B166:C166"/>
    <mergeCell ref="D166:G166"/>
    <mergeCell ref="H166:I166"/>
    <mergeCell ref="D167:G167"/>
    <mergeCell ref="H167:I167"/>
    <mergeCell ref="B161:I161"/>
    <mergeCell ref="B162:C162"/>
    <mergeCell ref="D162:G162"/>
    <mergeCell ref="H162:I162"/>
    <mergeCell ref="D163:G163"/>
    <mergeCell ref="H163:I163"/>
    <mergeCell ref="B173:I173"/>
    <mergeCell ref="B174:C174"/>
    <mergeCell ref="D174:G174"/>
    <mergeCell ref="H174:I174"/>
    <mergeCell ref="D175:G175"/>
    <mergeCell ref="H175:I175"/>
    <mergeCell ref="B169:I169"/>
    <mergeCell ref="B170:C170"/>
    <mergeCell ref="D170:G170"/>
    <mergeCell ref="H170:I170"/>
    <mergeCell ref="D171:G171"/>
    <mergeCell ref="H171:I171"/>
    <mergeCell ref="B181:I181"/>
    <mergeCell ref="B182:C182"/>
    <mergeCell ref="D182:G182"/>
    <mergeCell ref="H182:I182"/>
    <mergeCell ref="D183:G183"/>
    <mergeCell ref="H183:I183"/>
    <mergeCell ref="B177:I177"/>
    <mergeCell ref="B178:C178"/>
    <mergeCell ref="D178:G178"/>
    <mergeCell ref="H178:I178"/>
    <mergeCell ref="D179:G179"/>
    <mergeCell ref="H179:I179"/>
    <mergeCell ref="B189:I189"/>
    <mergeCell ref="B190:C190"/>
    <mergeCell ref="D190:G190"/>
    <mergeCell ref="H190:I190"/>
    <mergeCell ref="D191:G191"/>
    <mergeCell ref="H191:I191"/>
    <mergeCell ref="B185:I185"/>
    <mergeCell ref="B186:C186"/>
    <mergeCell ref="D186:G186"/>
    <mergeCell ref="H186:I186"/>
    <mergeCell ref="D187:G187"/>
    <mergeCell ref="H187:I187"/>
    <mergeCell ref="B197:I197"/>
    <mergeCell ref="B198:C198"/>
    <mergeCell ref="D198:G198"/>
    <mergeCell ref="H198:I198"/>
    <mergeCell ref="D199:G199"/>
    <mergeCell ref="H199:I199"/>
    <mergeCell ref="B193:I193"/>
    <mergeCell ref="B194:C194"/>
    <mergeCell ref="D194:G194"/>
    <mergeCell ref="H194:I194"/>
    <mergeCell ref="D195:G195"/>
    <mergeCell ref="H195:I195"/>
  </mergeCells>
  <phoneticPr fontId="2"/>
  <pageMargins left="0.11811023622047245" right="0" top="0" bottom="0" header="0.51181102362204722" footer="0.51181102362204722"/>
  <pageSetup paperSize="9" orientation="portrait" r:id="rId1"/>
  <headerFooter alignWithMargins="0"/>
  <rowBreaks count="6" manualBreakCount="6">
    <brk id="32" max="9" man="1"/>
    <brk id="64" max="9" man="1"/>
    <brk id="96" max="9" man="1"/>
    <brk id="128" max="9" man="1"/>
    <brk id="160" max="9" man="1"/>
    <brk id="19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160"/>
  <sheetViews>
    <sheetView zoomScaleNormal="100" zoomScaleSheetLayoutView="75" workbookViewId="0">
      <selection activeCell="K54" sqref="K54"/>
    </sheetView>
  </sheetViews>
  <sheetFormatPr defaultRowHeight="18" customHeight="1" x14ac:dyDescent="0.15"/>
  <cols>
    <col min="1" max="1" width="9.28515625" style="33" customWidth="1"/>
    <col min="2" max="2" width="7.140625" style="33" customWidth="1"/>
    <col min="3" max="3" width="16.7109375" style="33" customWidth="1"/>
    <col min="4" max="6" width="8.85546875" style="33" customWidth="1"/>
    <col min="7" max="7" width="11.85546875" style="33" customWidth="1"/>
    <col min="8" max="8" width="8.85546875" style="33" customWidth="1"/>
    <col min="9" max="9" width="9.5703125" style="33" customWidth="1"/>
    <col min="10" max="245" width="8.85546875" style="33"/>
    <col min="246" max="246" width="3" style="33" customWidth="1"/>
    <col min="247" max="247" width="4.7109375" style="33" customWidth="1"/>
    <col min="248" max="248" width="16" style="33" customWidth="1"/>
    <col min="249" max="254" width="9.28515625" style="33" customWidth="1"/>
    <col min="255" max="256" width="3" style="33" customWidth="1"/>
    <col min="257" max="257" width="4.7109375" style="33" customWidth="1"/>
    <col min="258" max="258" width="16" style="33" customWidth="1"/>
    <col min="259" max="264" width="9.28515625" style="33" customWidth="1"/>
    <col min="265" max="265" width="3" style="33" customWidth="1"/>
    <col min="266" max="501" width="8.85546875" style="33"/>
    <col min="502" max="502" width="3" style="33" customWidth="1"/>
    <col min="503" max="503" width="4.7109375" style="33" customWidth="1"/>
    <col min="504" max="504" width="16" style="33" customWidth="1"/>
    <col min="505" max="510" width="9.28515625" style="33" customWidth="1"/>
    <col min="511" max="512" width="3" style="33" customWidth="1"/>
    <col min="513" max="513" width="4.7109375" style="33" customWidth="1"/>
    <col min="514" max="514" width="16" style="33" customWidth="1"/>
    <col min="515" max="520" width="9.28515625" style="33" customWidth="1"/>
    <col min="521" max="521" width="3" style="33" customWidth="1"/>
    <col min="522" max="757" width="8.85546875" style="33"/>
    <col min="758" max="758" width="3" style="33" customWidth="1"/>
    <col min="759" max="759" width="4.7109375" style="33" customWidth="1"/>
    <col min="760" max="760" width="16" style="33" customWidth="1"/>
    <col min="761" max="766" width="9.28515625" style="33" customWidth="1"/>
    <col min="767" max="768" width="3" style="33" customWidth="1"/>
    <col min="769" max="769" width="4.7109375" style="33" customWidth="1"/>
    <col min="770" max="770" width="16" style="33" customWidth="1"/>
    <col min="771" max="776" width="9.28515625" style="33" customWidth="1"/>
    <col min="777" max="777" width="3" style="33" customWidth="1"/>
    <col min="778" max="1013" width="8.85546875" style="33"/>
    <col min="1014" max="1014" width="3" style="33" customWidth="1"/>
    <col min="1015" max="1015" width="4.7109375" style="33" customWidth="1"/>
    <col min="1016" max="1016" width="16" style="33" customWidth="1"/>
    <col min="1017" max="1022" width="9.28515625" style="33" customWidth="1"/>
    <col min="1023" max="1024" width="3" style="33" customWidth="1"/>
    <col min="1025" max="1025" width="4.7109375" style="33" customWidth="1"/>
    <col min="1026" max="1026" width="16" style="33" customWidth="1"/>
    <col min="1027" max="1032" width="9.28515625" style="33" customWidth="1"/>
    <col min="1033" max="1033" width="3" style="33" customWidth="1"/>
    <col min="1034" max="1269" width="8.85546875" style="33"/>
    <col min="1270" max="1270" width="3" style="33" customWidth="1"/>
    <col min="1271" max="1271" width="4.7109375" style="33" customWidth="1"/>
    <col min="1272" max="1272" width="16" style="33" customWidth="1"/>
    <col min="1273" max="1278" width="9.28515625" style="33" customWidth="1"/>
    <col min="1279" max="1280" width="3" style="33" customWidth="1"/>
    <col min="1281" max="1281" width="4.7109375" style="33" customWidth="1"/>
    <col min="1282" max="1282" width="16" style="33" customWidth="1"/>
    <col min="1283" max="1288" width="9.28515625" style="33" customWidth="1"/>
    <col min="1289" max="1289" width="3" style="33" customWidth="1"/>
    <col min="1290" max="1525" width="8.85546875" style="33"/>
    <col min="1526" max="1526" width="3" style="33" customWidth="1"/>
    <col min="1527" max="1527" width="4.7109375" style="33" customWidth="1"/>
    <col min="1528" max="1528" width="16" style="33" customWidth="1"/>
    <col min="1529" max="1534" width="9.28515625" style="33" customWidth="1"/>
    <col min="1535" max="1536" width="3" style="33" customWidth="1"/>
    <col min="1537" max="1537" width="4.7109375" style="33" customWidth="1"/>
    <col min="1538" max="1538" width="16" style="33" customWidth="1"/>
    <col min="1539" max="1544" width="9.28515625" style="33" customWidth="1"/>
    <col min="1545" max="1545" width="3" style="33" customWidth="1"/>
    <col min="1546" max="1781" width="8.85546875" style="33"/>
    <col min="1782" max="1782" width="3" style="33" customWidth="1"/>
    <col min="1783" max="1783" width="4.7109375" style="33" customWidth="1"/>
    <col min="1784" max="1784" width="16" style="33" customWidth="1"/>
    <col min="1785" max="1790" width="9.28515625" style="33" customWidth="1"/>
    <col min="1791" max="1792" width="3" style="33" customWidth="1"/>
    <col min="1793" max="1793" width="4.7109375" style="33" customWidth="1"/>
    <col min="1794" max="1794" width="16" style="33" customWidth="1"/>
    <col min="1795" max="1800" width="9.28515625" style="33" customWidth="1"/>
    <col min="1801" max="1801" width="3" style="33" customWidth="1"/>
    <col min="1802" max="2037" width="8.85546875" style="33"/>
    <col min="2038" max="2038" width="3" style="33" customWidth="1"/>
    <col min="2039" max="2039" width="4.7109375" style="33" customWidth="1"/>
    <col min="2040" max="2040" width="16" style="33" customWidth="1"/>
    <col min="2041" max="2046" width="9.28515625" style="33" customWidth="1"/>
    <col min="2047" max="2048" width="3" style="33" customWidth="1"/>
    <col min="2049" max="2049" width="4.7109375" style="33" customWidth="1"/>
    <col min="2050" max="2050" width="16" style="33" customWidth="1"/>
    <col min="2051" max="2056" width="9.28515625" style="33" customWidth="1"/>
    <col min="2057" max="2057" width="3" style="33" customWidth="1"/>
    <col min="2058" max="2293" width="8.85546875" style="33"/>
    <col min="2294" max="2294" width="3" style="33" customWidth="1"/>
    <col min="2295" max="2295" width="4.7109375" style="33" customWidth="1"/>
    <col min="2296" max="2296" width="16" style="33" customWidth="1"/>
    <col min="2297" max="2302" width="9.28515625" style="33" customWidth="1"/>
    <col min="2303" max="2304" width="3" style="33" customWidth="1"/>
    <col min="2305" max="2305" width="4.7109375" style="33" customWidth="1"/>
    <col min="2306" max="2306" width="16" style="33" customWidth="1"/>
    <col min="2307" max="2312" width="9.28515625" style="33" customWidth="1"/>
    <col min="2313" max="2313" width="3" style="33" customWidth="1"/>
    <col min="2314" max="2549" width="8.85546875" style="33"/>
    <col min="2550" max="2550" width="3" style="33" customWidth="1"/>
    <col min="2551" max="2551" width="4.7109375" style="33" customWidth="1"/>
    <col min="2552" max="2552" width="16" style="33" customWidth="1"/>
    <col min="2553" max="2558" width="9.28515625" style="33" customWidth="1"/>
    <col min="2559" max="2560" width="3" style="33" customWidth="1"/>
    <col min="2561" max="2561" width="4.7109375" style="33" customWidth="1"/>
    <col min="2562" max="2562" width="16" style="33" customWidth="1"/>
    <col min="2563" max="2568" width="9.28515625" style="33" customWidth="1"/>
    <col min="2569" max="2569" width="3" style="33" customWidth="1"/>
    <col min="2570" max="2805" width="8.85546875" style="33"/>
    <col min="2806" max="2806" width="3" style="33" customWidth="1"/>
    <col min="2807" max="2807" width="4.7109375" style="33" customWidth="1"/>
    <col min="2808" max="2808" width="16" style="33" customWidth="1"/>
    <col min="2809" max="2814" width="9.28515625" style="33" customWidth="1"/>
    <col min="2815" max="2816" width="3" style="33" customWidth="1"/>
    <col min="2817" max="2817" width="4.7109375" style="33" customWidth="1"/>
    <col min="2818" max="2818" width="16" style="33" customWidth="1"/>
    <col min="2819" max="2824" width="9.28515625" style="33" customWidth="1"/>
    <col min="2825" max="2825" width="3" style="33" customWidth="1"/>
    <col min="2826" max="3061" width="8.85546875" style="33"/>
    <col min="3062" max="3062" width="3" style="33" customWidth="1"/>
    <col min="3063" max="3063" width="4.7109375" style="33" customWidth="1"/>
    <col min="3064" max="3064" width="16" style="33" customWidth="1"/>
    <col min="3065" max="3070" width="9.28515625" style="33" customWidth="1"/>
    <col min="3071" max="3072" width="3" style="33" customWidth="1"/>
    <col min="3073" max="3073" width="4.7109375" style="33" customWidth="1"/>
    <col min="3074" max="3074" width="16" style="33" customWidth="1"/>
    <col min="3075" max="3080" width="9.28515625" style="33" customWidth="1"/>
    <col min="3081" max="3081" width="3" style="33" customWidth="1"/>
    <col min="3082" max="3317" width="8.85546875" style="33"/>
    <col min="3318" max="3318" width="3" style="33" customWidth="1"/>
    <col min="3319" max="3319" width="4.7109375" style="33" customWidth="1"/>
    <col min="3320" max="3320" width="16" style="33" customWidth="1"/>
    <col min="3321" max="3326" width="9.28515625" style="33" customWidth="1"/>
    <col min="3327" max="3328" width="3" style="33" customWidth="1"/>
    <col min="3329" max="3329" width="4.7109375" style="33" customWidth="1"/>
    <col min="3330" max="3330" width="16" style="33" customWidth="1"/>
    <col min="3331" max="3336" width="9.28515625" style="33" customWidth="1"/>
    <col min="3337" max="3337" width="3" style="33" customWidth="1"/>
    <col min="3338" max="3573" width="8.85546875" style="33"/>
    <col min="3574" max="3574" width="3" style="33" customWidth="1"/>
    <col min="3575" max="3575" width="4.7109375" style="33" customWidth="1"/>
    <col min="3576" max="3576" width="16" style="33" customWidth="1"/>
    <col min="3577" max="3582" width="9.28515625" style="33" customWidth="1"/>
    <col min="3583" max="3584" width="3" style="33" customWidth="1"/>
    <col min="3585" max="3585" width="4.7109375" style="33" customWidth="1"/>
    <col min="3586" max="3586" width="16" style="33" customWidth="1"/>
    <col min="3587" max="3592" width="9.28515625" style="33" customWidth="1"/>
    <col min="3593" max="3593" width="3" style="33" customWidth="1"/>
    <col min="3594" max="3829" width="8.85546875" style="33"/>
    <col min="3830" max="3830" width="3" style="33" customWidth="1"/>
    <col min="3831" max="3831" width="4.7109375" style="33" customWidth="1"/>
    <col min="3832" max="3832" width="16" style="33" customWidth="1"/>
    <col min="3833" max="3838" width="9.28515625" style="33" customWidth="1"/>
    <col min="3839" max="3840" width="3" style="33" customWidth="1"/>
    <col min="3841" max="3841" width="4.7109375" style="33" customWidth="1"/>
    <col min="3842" max="3842" width="16" style="33" customWidth="1"/>
    <col min="3843" max="3848" width="9.28515625" style="33" customWidth="1"/>
    <col min="3849" max="3849" width="3" style="33" customWidth="1"/>
    <col min="3850" max="4085" width="8.85546875" style="33"/>
    <col min="4086" max="4086" width="3" style="33" customWidth="1"/>
    <col min="4087" max="4087" width="4.7109375" style="33" customWidth="1"/>
    <col min="4088" max="4088" width="16" style="33" customWidth="1"/>
    <col min="4089" max="4094" width="9.28515625" style="33" customWidth="1"/>
    <col min="4095" max="4096" width="3" style="33" customWidth="1"/>
    <col min="4097" max="4097" width="4.7109375" style="33" customWidth="1"/>
    <col min="4098" max="4098" width="16" style="33" customWidth="1"/>
    <col min="4099" max="4104" width="9.28515625" style="33" customWidth="1"/>
    <col min="4105" max="4105" width="3" style="33" customWidth="1"/>
    <col min="4106" max="4341" width="8.85546875" style="33"/>
    <col min="4342" max="4342" width="3" style="33" customWidth="1"/>
    <col min="4343" max="4343" width="4.7109375" style="33" customWidth="1"/>
    <col min="4344" max="4344" width="16" style="33" customWidth="1"/>
    <col min="4345" max="4350" width="9.28515625" style="33" customWidth="1"/>
    <col min="4351" max="4352" width="3" style="33" customWidth="1"/>
    <col min="4353" max="4353" width="4.7109375" style="33" customWidth="1"/>
    <col min="4354" max="4354" width="16" style="33" customWidth="1"/>
    <col min="4355" max="4360" width="9.28515625" style="33" customWidth="1"/>
    <col min="4361" max="4361" width="3" style="33" customWidth="1"/>
    <col min="4362" max="4597" width="8.85546875" style="33"/>
    <col min="4598" max="4598" width="3" style="33" customWidth="1"/>
    <col min="4599" max="4599" width="4.7109375" style="33" customWidth="1"/>
    <col min="4600" max="4600" width="16" style="33" customWidth="1"/>
    <col min="4601" max="4606" width="9.28515625" style="33" customWidth="1"/>
    <col min="4607" max="4608" width="3" style="33" customWidth="1"/>
    <col min="4609" max="4609" width="4.7109375" style="33" customWidth="1"/>
    <col min="4610" max="4610" width="16" style="33" customWidth="1"/>
    <col min="4611" max="4616" width="9.28515625" style="33" customWidth="1"/>
    <col min="4617" max="4617" width="3" style="33" customWidth="1"/>
    <col min="4618" max="4853" width="8.85546875" style="33"/>
    <col min="4854" max="4854" width="3" style="33" customWidth="1"/>
    <col min="4855" max="4855" width="4.7109375" style="33" customWidth="1"/>
    <col min="4856" max="4856" width="16" style="33" customWidth="1"/>
    <col min="4857" max="4862" width="9.28515625" style="33" customWidth="1"/>
    <col min="4863" max="4864" width="3" style="33" customWidth="1"/>
    <col min="4865" max="4865" width="4.7109375" style="33" customWidth="1"/>
    <col min="4866" max="4866" width="16" style="33" customWidth="1"/>
    <col min="4867" max="4872" width="9.28515625" style="33" customWidth="1"/>
    <col min="4873" max="4873" width="3" style="33" customWidth="1"/>
    <col min="4874" max="5109" width="8.85546875" style="33"/>
    <col min="5110" max="5110" width="3" style="33" customWidth="1"/>
    <col min="5111" max="5111" width="4.7109375" style="33" customWidth="1"/>
    <col min="5112" max="5112" width="16" style="33" customWidth="1"/>
    <col min="5113" max="5118" width="9.28515625" style="33" customWidth="1"/>
    <col min="5119" max="5120" width="3" style="33" customWidth="1"/>
    <col min="5121" max="5121" width="4.7109375" style="33" customWidth="1"/>
    <col min="5122" max="5122" width="16" style="33" customWidth="1"/>
    <col min="5123" max="5128" width="9.28515625" style="33" customWidth="1"/>
    <col min="5129" max="5129" width="3" style="33" customWidth="1"/>
    <col min="5130" max="5365" width="8.85546875" style="33"/>
    <col min="5366" max="5366" width="3" style="33" customWidth="1"/>
    <col min="5367" max="5367" width="4.7109375" style="33" customWidth="1"/>
    <col min="5368" max="5368" width="16" style="33" customWidth="1"/>
    <col min="5369" max="5374" width="9.28515625" style="33" customWidth="1"/>
    <col min="5375" max="5376" width="3" style="33" customWidth="1"/>
    <col min="5377" max="5377" width="4.7109375" style="33" customWidth="1"/>
    <col min="5378" max="5378" width="16" style="33" customWidth="1"/>
    <col min="5379" max="5384" width="9.28515625" style="33" customWidth="1"/>
    <col min="5385" max="5385" width="3" style="33" customWidth="1"/>
    <col min="5386" max="5621" width="8.85546875" style="33"/>
    <col min="5622" max="5622" width="3" style="33" customWidth="1"/>
    <col min="5623" max="5623" width="4.7109375" style="33" customWidth="1"/>
    <col min="5624" max="5624" width="16" style="33" customWidth="1"/>
    <col min="5625" max="5630" width="9.28515625" style="33" customWidth="1"/>
    <col min="5631" max="5632" width="3" style="33" customWidth="1"/>
    <col min="5633" max="5633" width="4.7109375" style="33" customWidth="1"/>
    <col min="5634" max="5634" width="16" style="33" customWidth="1"/>
    <col min="5635" max="5640" width="9.28515625" style="33" customWidth="1"/>
    <col min="5641" max="5641" width="3" style="33" customWidth="1"/>
    <col min="5642" max="5877" width="8.85546875" style="33"/>
    <col min="5878" max="5878" width="3" style="33" customWidth="1"/>
    <col min="5879" max="5879" width="4.7109375" style="33" customWidth="1"/>
    <col min="5880" max="5880" width="16" style="33" customWidth="1"/>
    <col min="5881" max="5886" width="9.28515625" style="33" customWidth="1"/>
    <col min="5887" max="5888" width="3" style="33" customWidth="1"/>
    <col min="5889" max="5889" width="4.7109375" style="33" customWidth="1"/>
    <col min="5890" max="5890" width="16" style="33" customWidth="1"/>
    <col min="5891" max="5896" width="9.28515625" style="33" customWidth="1"/>
    <col min="5897" max="5897" width="3" style="33" customWidth="1"/>
    <col min="5898" max="6133" width="8.85546875" style="33"/>
    <col min="6134" max="6134" width="3" style="33" customWidth="1"/>
    <col min="6135" max="6135" width="4.7109375" style="33" customWidth="1"/>
    <col min="6136" max="6136" width="16" style="33" customWidth="1"/>
    <col min="6137" max="6142" width="9.28515625" style="33" customWidth="1"/>
    <col min="6143" max="6144" width="3" style="33" customWidth="1"/>
    <col min="6145" max="6145" width="4.7109375" style="33" customWidth="1"/>
    <col min="6146" max="6146" width="16" style="33" customWidth="1"/>
    <col min="6147" max="6152" width="9.28515625" style="33" customWidth="1"/>
    <col min="6153" max="6153" width="3" style="33" customWidth="1"/>
    <col min="6154" max="6389" width="8.85546875" style="33"/>
    <col min="6390" max="6390" width="3" style="33" customWidth="1"/>
    <col min="6391" max="6391" width="4.7109375" style="33" customWidth="1"/>
    <col min="6392" max="6392" width="16" style="33" customWidth="1"/>
    <col min="6393" max="6398" width="9.28515625" style="33" customWidth="1"/>
    <col min="6399" max="6400" width="3" style="33" customWidth="1"/>
    <col min="6401" max="6401" width="4.7109375" style="33" customWidth="1"/>
    <col min="6402" max="6402" width="16" style="33" customWidth="1"/>
    <col min="6403" max="6408" width="9.28515625" style="33" customWidth="1"/>
    <col min="6409" max="6409" width="3" style="33" customWidth="1"/>
    <col min="6410" max="6645" width="8.85546875" style="33"/>
    <col min="6646" max="6646" width="3" style="33" customWidth="1"/>
    <col min="6647" max="6647" width="4.7109375" style="33" customWidth="1"/>
    <col min="6648" max="6648" width="16" style="33" customWidth="1"/>
    <col min="6649" max="6654" width="9.28515625" style="33" customWidth="1"/>
    <col min="6655" max="6656" width="3" style="33" customWidth="1"/>
    <col min="6657" max="6657" width="4.7109375" style="33" customWidth="1"/>
    <col min="6658" max="6658" width="16" style="33" customWidth="1"/>
    <col min="6659" max="6664" width="9.28515625" style="33" customWidth="1"/>
    <col min="6665" max="6665" width="3" style="33" customWidth="1"/>
    <col min="6666" max="6901" width="8.85546875" style="33"/>
    <col min="6902" max="6902" width="3" style="33" customWidth="1"/>
    <col min="6903" max="6903" width="4.7109375" style="33" customWidth="1"/>
    <col min="6904" max="6904" width="16" style="33" customWidth="1"/>
    <col min="6905" max="6910" width="9.28515625" style="33" customWidth="1"/>
    <col min="6911" max="6912" width="3" style="33" customWidth="1"/>
    <col min="6913" max="6913" width="4.7109375" style="33" customWidth="1"/>
    <col min="6914" max="6914" width="16" style="33" customWidth="1"/>
    <col min="6915" max="6920" width="9.28515625" style="33" customWidth="1"/>
    <col min="6921" max="6921" width="3" style="33" customWidth="1"/>
    <col min="6922" max="7157" width="8.85546875" style="33"/>
    <col min="7158" max="7158" width="3" style="33" customWidth="1"/>
    <col min="7159" max="7159" width="4.7109375" style="33" customWidth="1"/>
    <col min="7160" max="7160" width="16" style="33" customWidth="1"/>
    <col min="7161" max="7166" width="9.28515625" style="33" customWidth="1"/>
    <col min="7167" max="7168" width="3" style="33" customWidth="1"/>
    <col min="7169" max="7169" width="4.7109375" style="33" customWidth="1"/>
    <col min="7170" max="7170" width="16" style="33" customWidth="1"/>
    <col min="7171" max="7176" width="9.28515625" style="33" customWidth="1"/>
    <col min="7177" max="7177" width="3" style="33" customWidth="1"/>
    <col min="7178" max="7413" width="8.85546875" style="33"/>
    <col min="7414" max="7414" width="3" style="33" customWidth="1"/>
    <col min="7415" max="7415" width="4.7109375" style="33" customWidth="1"/>
    <col min="7416" max="7416" width="16" style="33" customWidth="1"/>
    <col min="7417" max="7422" width="9.28515625" style="33" customWidth="1"/>
    <col min="7423" max="7424" width="3" style="33" customWidth="1"/>
    <col min="7425" max="7425" width="4.7109375" style="33" customWidth="1"/>
    <col min="7426" max="7426" width="16" style="33" customWidth="1"/>
    <col min="7427" max="7432" width="9.28515625" style="33" customWidth="1"/>
    <col min="7433" max="7433" width="3" style="33" customWidth="1"/>
    <col min="7434" max="7669" width="8.85546875" style="33"/>
    <col min="7670" max="7670" width="3" style="33" customWidth="1"/>
    <col min="7671" max="7671" width="4.7109375" style="33" customWidth="1"/>
    <col min="7672" max="7672" width="16" style="33" customWidth="1"/>
    <col min="7673" max="7678" width="9.28515625" style="33" customWidth="1"/>
    <col min="7679" max="7680" width="3" style="33" customWidth="1"/>
    <col min="7681" max="7681" width="4.7109375" style="33" customWidth="1"/>
    <col min="7682" max="7682" width="16" style="33" customWidth="1"/>
    <col min="7683" max="7688" width="9.28515625" style="33" customWidth="1"/>
    <col min="7689" max="7689" width="3" style="33" customWidth="1"/>
    <col min="7690" max="7925" width="8.85546875" style="33"/>
    <col min="7926" max="7926" width="3" style="33" customWidth="1"/>
    <col min="7927" max="7927" width="4.7109375" style="33" customWidth="1"/>
    <col min="7928" max="7928" width="16" style="33" customWidth="1"/>
    <col min="7929" max="7934" width="9.28515625" style="33" customWidth="1"/>
    <col min="7935" max="7936" width="3" style="33" customWidth="1"/>
    <col min="7937" max="7937" width="4.7109375" style="33" customWidth="1"/>
    <col min="7938" max="7938" width="16" style="33" customWidth="1"/>
    <col min="7939" max="7944" width="9.28515625" style="33" customWidth="1"/>
    <col min="7945" max="7945" width="3" style="33" customWidth="1"/>
    <col min="7946" max="8181" width="8.85546875" style="33"/>
    <col min="8182" max="8182" width="3" style="33" customWidth="1"/>
    <col min="8183" max="8183" width="4.7109375" style="33" customWidth="1"/>
    <col min="8184" max="8184" width="16" style="33" customWidth="1"/>
    <col min="8185" max="8190" width="9.28515625" style="33" customWidth="1"/>
    <col min="8191" max="8192" width="3" style="33" customWidth="1"/>
    <col min="8193" max="8193" width="4.7109375" style="33" customWidth="1"/>
    <col min="8194" max="8194" width="16" style="33" customWidth="1"/>
    <col min="8195" max="8200" width="9.28515625" style="33" customWidth="1"/>
    <col min="8201" max="8201" width="3" style="33" customWidth="1"/>
    <col min="8202" max="8437" width="8.85546875" style="33"/>
    <col min="8438" max="8438" width="3" style="33" customWidth="1"/>
    <col min="8439" max="8439" width="4.7109375" style="33" customWidth="1"/>
    <col min="8440" max="8440" width="16" style="33" customWidth="1"/>
    <col min="8441" max="8446" width="9.28515625" style="33" customWidth="1"/>
    <col min="8447" max="8448" width="3" style="33" customWidth="1"/>
    <col min="8449" max="8449" width="4.7109375" style="33" customWidth="1"/>
    <col min="8450" max="8450" width="16" style="33" customWidth="1"/>
    <col min="8451" max="8456" width="9.28515625" style="33" customWidth="1"/>
    <col min="8457" max="8457" width="3" style="33" customWidth="1"/>
    <col min="8458" max="8693" width="8.85546875" style="33"/>
    <col min="8694" max="8694" width="3" style="33" customWidth="1"/>
    <col min="8695" max="8695" width="4.7109375" style="33" customWidth="1"/>
    <col min="8696" max="8696" width="16" style="33" customWidth="1"/>
    <col min="8697" max="8702" width="9.28515625" style="33" customWidth="1"/>
    <col min="8703" max="8704" width="3" style="33" customWidth="1"/>
    <col min="8705" max="8705" width="4.7109375" style="33" customWidth="1"/>
    <col min="8706" max="8706" width="16" style="33" customWidth="1"/>
    <col min="8707" max="8712" width="9.28515625" style="33" customWidth="1"/>
    <col min="8713" max="8713" width="3" style="33" customWidth="1"/>
    <col min="8714" max="8949" width="8.85546875" style="33"/>
    <col min="8950" max="8950" width="3" style="33" customWidth="1"/>
    <col min="8951" max="8951" width="4.7109375" style="33" customWidth="1"/>
    <col min="8952" max="8952" width="16" style="33" customWidth="1"/>
    <col min="8953" max="8958" width="9.28515625" style="33" customWidth="1"/>
    <col min="8959" max="8960" width="3" style="33" customWidth="1"/>
    <col min="8961" max="8961" width="4.7109375" style="33" customWidth="1"/>
    <col min="8962" max="8962" width="16" style="33" customWidth="1"/>
    <col min="8963" max="8968" width="9.28515625" style="33" customWidth="1"/>
    <col min="8969" max="8969" width="3" style="33" customWidth="1"/>
    <col min="8970" max="9205" width="8.85546875" style="33"/>
    <col min="9206" max="9206" width="3" style="33" customWidth="1"/>
    <col min="9207" max="9207" width="4.7109375" style="33" customWidth="1"/>
    <col min="9208" max="9208" width="16" style="33" customWidth="1"/>
    <col min="9209" max="9214" width="9.28515625" style="33" customWidth="1"/>
    <col min="9215" max="9216" width="3" style="33" customWidth="1"/>
    <col min="9217" max="9217" width="4.7109375" style="33" customWidth="1"/>
    <col min="9218" max="9218" width="16" style="33" customWidth="1"/>
    <col min="9219" max="9224" width="9.28515625" style="33" customWidth="1"/>
    <col min="9225" max="9225" width="3" style="33" customWidth="1"/>
    <col min="9226" max="9461" width="8.85546875" style="33"/>
    <col min="9462" max="9462" width="3" style="33" customWidth="1"/>
    <col min="9463" max="9463" width="4.7109375" style="33" customWidth="1"/>
    <col min="9464" max="9464" width="16" style="33" customWidth="1"/>
    <col min="9465" max="9470" width="9.28515625" style="33" customWidth="1"/>
    <col min="9471" max="9472" width="3" style="33" customWidth="1"/>
    <col min="9473" max="9473" width="4.7109375" style="33" customWidth="1"/>
    <col min="9474" max="9474" width="16" style="33" customWidth="1"/>
    <col min="9475" max="9480" width="9.28515625" style="33" customWidth="1"/>
    <col min="9481" max="9481" width="3" style="33" customWidth="1"/>
    <col min="9482" max="9717" width="8.85546875" style="33"/>
    <col min="9718" max="9718" width="3" style="33" customWidth="1"/>
    <col min="9719" max="9719" width="4.7109375" style="33" customWidth="1"/>
    <col min="9720" max="9720" width="16" style="33" customWidth="1"/>
    <col min="9721" max="9726" width="9.28515625" style="33" customWidth="1"/>
    <col min="9727" max="9728" width="3" style="33" customWidth="1"/>
    <col min="9729" max="9729" width="4.7109375" style="33" customWidth="1"/>
    <col min="9730" max="9730" width="16" style="33" customWidth="1"/>
    <col min="9731" max="9736" width="9.28515625" style="33" customWidth="1"/>
    <col min="9737" max="9737" width="3" style="33" customWidth="1"/>
    <col min="9738" max="9973" width="8.85546875" style="33"/>
    <col min="9974" max="9974" width="3" style="33" customWidth="1"/>
    <col min="9975" max="9975" width="4.7109375" style="33" customWidth="1"/>
    <col min="9976" max="9976" width="16" style="33" customWidth="1"/>
    <col min="9977" max="9982" width="9.28515625" style="33" customWidth="1"/>
    <col min="9983" max="9984" width="3" style="33" customWidth="1"/>
    <col min="9985" max="9985" width="4.7109375" style="33" customWidth="1"/>
    <col min="9986" max="9986" width="16" style="33" customWidth="1"/>
    <col min="9987" max="9992" width="9.28515625" style="33" customWidth="1"/>
    <col min="9993" max="9993" width="3" style="33" customWidth="1"/>
    <col min="9994" max="10229" width="8.85546875" style="33"/>
    <col min="10230" max="10230" width="3" style="33" customWidth="1"/>
    <col min="10231" max="10231" width="4.7109375" style="33" customWidth="1"/>
    <col min="10232" max="10232" width="16" style="33" customWidth="1"/>
    <col min="10233" max="10238" width="9.28515625" style="33" customWidth="1"/>
    <col min="10239" max="10240" width="3" style="33" customWidth="1"/>
    <col min="10241" max="10241" width="4.7109375" style="33" customWidth="1"/>
    <col min="10242" max="10242" width="16" style="33" customWidth="1"/>
    <col min="10243" max="10248" width="9.28515625" style="33" customWidth="1"/>
    <col min="10249" max="10249" width="3" style="33" customWidth="1"/>
    <col min="10250" max="10485" width="8.85546875" style="33"/>
    <col min="10486" max="10486" width="3" style="33" customWidth="1"/>
    <col min="10487" max="10487" width="4.7109375" style="33" customWidth="1"/>
    <col min="10488" max="10488" width="16" style="33" customWidth="1"/>
    <col min="10489" max="10494" width="9.28515625" style="33" customWidth="1"/>
    <col min="10495" max="10496" width="3" style="33" customWidth="1"/>
    <col min="10497" max="10497" width="4.7109375" style="33" customWidth="1"/>
    <col min="10498" max="10498" width="16" style="33" customWidth="1"/>
    <col min="10499" max="10504" width="9.28515625" style="33" customWidth="1"/>
    <col min="10505" max="10505" width="3" style="33" customWidth="1"/>
    <col min="10506" max="10741" width="8.85546875" style="33"/>
    <col min="10742" max="10742" width="3" style="33" customWidth="1"/>
    <col min="10743" max="10743" width="4.7109375" style="33" customWidth="1"/>
    <col min="10744" max="10744" width="16" style="33" customWidth="1"/>
    <col min="10745" max="10750" width="9.28515625" style="33" customWidth="1"/>
    <col min="10751" max="10752" width="3" style="33" customWidth="1"/>
    <col min="10753" max="10753" width="4.7109375" style="33" customWidth="1"/>
    <col min="10754" max="10754" width="16" style="33" customWidth="1"/>
    <col min="10755" max="10760" width="9.28515625" style="33" customWidth="1"/>
    <col min="10761" max="10761" width="3" style="33" customWidth="1"/>
    <col min="10762" max="10997" width="8.85546875" style="33"/>
    <col min="10998" max="10998" width="3" style="33" customWidth="1"/>
    <col min="10999" max="10999" width="4.7109375" style="33" customWidth="1"/>
    <col min="11000" max="11000" width="16" style="33" customWidth="1"/>
    <col min="11001" max="11006" width="9.28515625" style="33" customWidth="1"/>
    <col min="11007" max="11008" width="3" style="33" customWidth="1"/>
    <col min="11009" max="11009" width="4.7109375" style="33" customWidth="1"/>
    <col min="11010" max="11010" width="16" style="33" customWidth="1"/>
    <col min="11011" max="11016" width="9.28515625" style="33" customWidth="1"/>
    <col min="11017" max="11017" width="3" style="33" customWidth="1"/>
    <col min="11018" max="11253" width="8.85546875" style="33"/>
    <col min="11254" max="11254" width="3" style="33" customWidth="1"/>
    <col min="11255" max="11255" width="4.7109375" style="33" customWidth="1"/>
    <col min="11256" max="11256" width="16" style="33" customWidth="1"/>
    <col min="11257" max="11262" width="9.28515625" style="33" customWidth="1"/>
    <col min="11263" max="11264" width="3" style="33" customWidth="1"/>
    <col min="11265" max="11265" width="4.7109375" style="33" customWidth="1"/>
    <col min="11266" max="11266" width="16" style="33" customWidth="1"/>
    <col min="11267" max="11272" width="9.28515625" style="33" customWidth="1"/>
    <col min="11273" max="11273" width="3" style="33" customWidth="1"/>
    <col min="11274" max="11509" width="8.85546875" style="33"/>
    <col min="11510" max="11510" width="3" style="33" customWidth="1"/>
    <col min="11511" max="11511" width="4.7109375" style="33" customWidth="1"/>
    <col min="11512" max="11512" width="16" style="33" customWidth="1"/>
    <col min="11513" max="11518" width="9.28515625" style="33" customWidth="1"/>
    <col min="11519" max="11520" width="3" style="33" customWidth="1"/>
    <col min="11521" max="11521" width="4.7109375" style="33" customWidth="1"/>
    <col min="11522" max="11522" width="16" style="33" customWidth="1"/>
    <col min="11523" max="11528" width="9.28515625" style="33" customWidth="1"/>
    <col min="11529" max="11529" width="3" style="33" customWidth="1"/>
    <col min="11530" max="11765" width="8.85546875" style="33"/>
    <col min="11766" max="11766" width="3" style="33" customWidth="1"/>
    <col min="11767" max="11767" width="4.7109375" style="33" customWidth="1"/>
    <col min="11768" max="11768" width="16" style="33" customWidth="1"/>
    <col min="11769" max="11774" width="9.28515625" style="33" customWidth="1"/>
    <col min="11775" max="11776" width="3" style="33" customWidth="1"/>
    <col min="11777" max="11777" width="4.7109375" style="33" customWidth="1"/>
    <col min="11778" max="11778" width="16" style="33" customWidth="1"/>
    <col min="11779" max="11784" width="9.28515625" style="33" customWidth="1"/>
    <col min="11785" max="11785" width="3" style="33" customWidth="1"/>
    <col min="11786" max="12021" width="8.85546875" style="33"/>
    <col min="12022" max="12022" width="3" style="33" customWidth="1"/>
    <col min="12023" max="12023" width="4.7109375" style="33" customWidth="1"/>
    <col min="12024" max="12024" width="16" style="33" customWidth="1"/>
    <col min="12025" max="12030" width="9.28515625" style="33" customWidth="1"/>
    <col min="12031" max="12032" width="3" style="33" customWidth="1"/>
    <col min="12033" max="12033" width="4.7109375" style="33" customWidth="1"/>
    <col min="12034" max="12034" width="16" style="33" customWidth="1"/>
    <col min="12035" max="12040" width="9.28515625" style="33" customWidth="1"/>
    <col min="12041" max="12041" width="3" style="33" customWidth="1"/>
    <col min="12042" max="12277" width="8.85546875" style="33"/>
    <col min="12278" max="12278" width="3" style="33" customWidth="1"/>
    <col min="12279" max="12279" width="4.7109375" style="33" customWidth="1"/>
    <col min="12280" max="12280" width="16" style="33" customWidth="1"/>
    <col min="12281" max="12286" width="9.28515625" style="33" customWidth="1"/>
    <col min="12287" max="12288" width="3" style="33" customWidth="1"/>
    <col min="12289" max="12289" width="4.7109375" style="33" customWidth="1"/>
    <col min="12290" max="12290" width="16" style="33" customWidth="1"/>
    <col min="12291" max="12296" width="9.28515625" style="33" customWidth="1"/>
    <col min="12297" max="12297" width="3" style="33" customWidth="1"/>
    <col min="12298" max="12533" width="8.85546875" style="33"/>
    <col min="12534" max="12534" width="3" style="33" customWidth="1"/>
    <col min="12535" max="12535" width="4.7109375" style="33" customWidth="1"/>
    <col min="12536" max="12536" width="16" style="33" customWidth="1"/>
    <col min="12537" max="12542" width="9.28515625" style="33" customWidth="1"/>
    <col min="12543" max="12544" width="3" style="33" customWidth="1"/>
    <col min="12545" max="12545" width="4.7109375" style="33" customWidth="1"/>
    <col min="12546" max="12546" width="16" style="33" customWidth="1"/>
    <col min="12547" max="12552" width="9.28515625" style="33" customWidth="1"/>
    <col min="12553" max="12553" width="3" style="33" customWidth="1"/>
    <col min="12554" max="12789" width="8.85546875" style="33"/>
    <col min="12790" max="12790" width="3" style="33" customWidth="1"/>
    <col min="12791" max="12791" width="4.7109375" style="33" customWidth="1"/>
    <col min="12792" max="12792" width="16" style="33" customWidth="1"/>
    <col min="12793" max="12798" width="9.28515625" style="33" customWidth="1"/>
    <col min="12799" max="12800" width="3" style="33" customWidth="1"/>
    <col min="12801" max="12801" width="4.7109375" style="33" customWidth="1"/>
    <col min="12802" max="12802" width="16" style="33" customWidth="1"/>
    <col min="12803" max="12808" width="9.28515625" style="33" customWidth="1"/>
    <col min="12809" max="12809" width="3" style="33" customWidth="1"/>
    <col min="12810" max="13045" width="8.85546875" style="33"/>
    <col min="13046" max="13046" width="3" style="33" customWidth="1"/>
    <col min="13047" max="13047" width="4.7109375" style="33" customWidth="1"/>
    <col min="13048" max="13048" width="16" style="33" customWidth="1"/>
    <col min="13049" max="13054" width="9.28515625" style="33" customWidth="1"/>
    <col min="13055" max="13056" width="3" style="33" customWidth="1"/>
    <col min="13057" max="13057" width="4.7109375" style="33" customWidth="1"/>
    <col min="13058" max="13058" width="16" style="33" customWidth="1"/>
    <col min="13059" max="13064" width="9.28515625" style="33" customWidth="1"/>
    <col min="13065" max="13065" width="3" style="33" customWidth="1"/>
    <col min="13066" max="13301" width="8.85546875" style="33"/>
    <col min="13302" max="13302" width="3" style="33" customWidth="1"/>
    <col min="13303" max="13303" width="4.7109375" style="33" customWidth="1"/>
    <col min="13304" max="13304" width="16" style="33" customWidth="1"/>
    <col min="13305" max="13310" width="9.28515625" style="33" customWidth="1"/>
    <col min="13311" max="13312" width="3" style="33" customWidth="1"/>
    <col min="13313" max="13313" width="4.7109375" style="33" customWidth="1"/>
    <col min="13314" max="13314" width="16" style="33" customWidth="1"/>
    <col min="13315" max="13320" width="9.28515625" style="33" customWidth="1"/>
    <col min="13321" max="13321" width="3" style="33" customWidth="1"/>
    <col min="13322" max="13557" width="8.85546875" style="33"/>
    <col min="13558" max="13558" width="3" style="33" customWidth="1"/>
    <col min="13559" max="13559" width="4.7109375" style="33" customWidth="1"/>
    <col min="13560" max="13560" width="16" style="33" customWidth="1"/>
    <col min="13561" max="13566" width="9.28515625" style="33" customWidth="1"/>
    <col min="13567" max="13568" width="3" style="33" customWidth="1"/>
    <col min="13569" max="13569" width="4.7109375" style="33" customWidth="1"/>
    <col min="13570" max="13570" width="16" style="33" customWidth="1"/>
    <col min="13571" max="13576" width="9.28515625" style="33" customWidth="1"/>
    <col min="13577" max="13577" width="3" style="33" customWidth="1"/>
    <col min="13578" max="13813" width="8.85546875" style="33"/>
    <col min="13814" max="13814" width="3" style="33" customWidth="1"/>
    <col min="13815" max="13815" width="4.7109375" style="33" customWidth="1"/>
    <col min="13816" max="13816" width="16" style="33" customWidth="1"/>
    <col min="13817" max="13822" width="9.28515625" style="33" customWidth="1"/>
    <col min="13823" max="13824" width="3" style="33" customWidth="1"/>
    <col min="13825" max="13825" width="4.7109375" style="33" customWidth="1"/>
    <col min="13826" max="13826" width="16" style="33" customWidth="1"/>
    <col min="13827" max="13832" width="9.28515625" style="33" customWidth="1"/>
    <col min="13833" max="13833" width="3" style="33" customWidth="1"/>
    <col min="13834" max="14069" width="8.85546875" style="33"/>
    <col min="14070" max="14070" width="3" style="33" customWidth="1"/>
    <col min="14071" max="14071" width="4.7109375" style="33" customWidth="1"/>
    <col min="14072" max="14072" width="16" style="33" customWidth="1"/>
    <col min="14073" max="14078" width="9.28515625" style="33" customWidth="1"/>
    <col min="14079" max="14080" width="3" style="33" customWidth="1"/>
    <col min="14081" max="14081" width="4.7109375" style="33" customWidth="1"/>
    <col min="14082" max="14082" width="16" style="33" customWidth="1"/>
    <col min="14083" max="14088" width="9.28515625" style="33" customWidth="1"/>
    <col min="14089" max="14089" width="3" style="33" customWidth="1"/>
    <col min="14090" max="14325" width="8.85546875" style="33"/>
    <col min="14326" max="14326" width="3" style="33" customWidth="1"/>
    <col min="14327" max="14327" width="4.7109375" style="33" customWidth="1"/>
    <col min="14328" max="14328" width="16" style="33" customWidth="1"/>
    <col min="14329" max="14334" width="9.28515625" style="33" customWidth="1"/>
    <col min="14335" max="14336" width="3" style="33" customWidth="1"/>
    <col min="14337" max="14337" width="4.7109375" style="33" customWidth="1"/>
    <col min="14338" max="14338" width="16" style="33" customWidth="1"/>
    <col min="14339" max="14344" width="9.28515625" style="33" customWidth="1"/>
    <col min="14345" max="14345" width="3" style="33" customWidth="1"/>
    <col min="14346" max="14581" width="8.85546875" style="33"/>
    <col min="14582" max="14582" width="3" style="33" customWidth="1"/>
    <col min="14583" max="14583" width="4.7109375" style="33" customWidth="1"/>
    <col min="14584" max="14584" width="16" style="33" customWidth="1"/>
    <col min="14585" max="14590" width="9.28515625" style="33" customWidth="1"/>
    <col min="14591" max="14592" width="3" style="33" customWidth="1"/>
    <col min="14593" max="14593" width="4.7109375" style="33" customWidth="1"/>
    <col min="14594" max="14594" width="16" style="33" customWidth="1"/>
    <col min="14595" max="14600" width="9.28515625" style="33" customWidth="1"/>
    <col min="14601" max="14601" width="3" style="33" customWidth="1"/>
    <col min="14602" max="14837" width="8.85546875" style="33"/>
    <col min="14838" max="14838" width="3" style="33" customWidth="1"/>
    <col min="14839" max="14839" width="4.7109375" style="33" customWidth="1"/>
    <col min="14840" max="14840" width="16" style="33" customWidth="1"/>
    <col min="14841" max="14846" width="9.28515625" style="33" customWidth="1"/>
    <col min="14847" max="14848" width="3" style="33" customWidth="1"/>
    <col min="14849" max="14849" width="4.7109375" style="33" customWidth="1"/>
    <col min="14850" max="14850" width="16" style="33" customWidth="1"/>
    <col min="14851" max="14856" width="9.28515625" style="33" customWidth="1"/>
    <col min="14857" max="14857" width="3" style="33" customWidth="1"/>
    <col min="14858" max="15093" width="8.85546875" style="33"/>
    <col min="15094" max="15094" width="3" style="33" customWidth="1"/>
    <col min="15095" max="15095" width="4.7109375" style="33" customWidth="1"/>
    <col min="15096" max="15096" width="16" style="33" customWidth="1"/>
    <col min="15097" max="15102" width="9.28515625" style="33" customWidth="1"/>
    <col min="15103" max="15104" width="3" style="33" customWidth="1"/>
    <col min="15105" max="15105" width="4.7109375" style="33" customWidth="1"/>
    <col min="15106" max="15106" width="16" style="33" customWidth="1"/>
    <col min="15107" max="15112" width="9.28515625" style="33" customWidth="1"/>
    <col min="15113" max="15113" width="3" style="33" customWidth="1"/>
    <col min="15114" max="15349" width="8.85546875" style="33"/>
    <col min="15350" max="15350" width="3" style="33" customWidth="1"/>
    <col min="15351" max="15351" width="4.7109375" style="33" customWidth="1"/>
    <col min="15352" max="15352" width="16" style="33" customWidth="1"/>
    <col min="15353" max="15358" width="9.28515625" style="33" customWidth="1"/>
    <col min="15359" max="15360" width="3" style="33" customWidth="1"/>
    <col min="15361" max="15361" width="4.7109375" style="33" customWidth="1"/>
    <col min="15362" max="15362" width="16" style="33" customWidth="1"/>
    <col min="15363" max="15368" width="9.28515625" style="33" customWidth="1"/>
    <col min="15369" max="15369" width="3" style="33" customWidth="1"/>
    <col min="15370" max="15605" width="8.85546875" style="33"/>
    <col min="15606" max="15606" width="3" style="33" customWidth="1"/>
    <col min="15607" max="15607" width="4.7109375" style="33" customWidth="1"/>
    <col min="15608" max="15608" width="16" style="33" customWidth="1"/>
    <col min="15609" max="15614" width="9.28515625" style="33" customWidth="1"/>
    <col min="15615" max="15616" width="3" style="33" customWidth="1"/>
    <col min="15617" max="15617" width="4.7109375" style="33" customWidth="1"/>
    <col min="15618" max="15618" width="16" style="33" customWidth="1"/>
    <col min="15619" max="15624" width="9.28515625" style="33" customWidth="1"/>
    <col min="15625" max="15625" width="3" style="33" customWidth="1"/>
    <col min="15626" max="15861" width="8.85546875" style="33"/>
    <col min="15862" max="15862" width="3" style="33" customWidth="1"/>
    <col min="15863" max="15863" width="4.7109375" style="33" customWidth="1"/>
    <col min="15864" max="15864" width="16" style="33" customWidth="1"/>
    <col min="15865" max="15870" width="9.28515625" style="33" customWidth="1"/>
    <col min="15871" max="15872" width="3" style="33" customWidth="1"/>
    <col min="15873" max="15873" width="4.7109375" style="33" customWidth="1"/>
    <col min="15874" max="15874" width="16" style="33" customWidth="1"/>
    <col min="15875" max="15880" width="9.28515625" style="33" customWidth="1"/>
    <col min="15881" max="15881" width="3" style="33" customWidth="1"/>
    <col min="15882" max="16117" width="8.85546875" style="33"/>
    <col min="16118" max="16118" width="3" style="33" customWidth="1"/>
    <col min="16119" max="16119" width="4.7109375" style="33" customWidth="1"/>
    <col min="16120" max="16120" width="16" style="33" customWidth="1"/>
    <col min="16121" max="16126" width="9.28515625" style="33" customWidth="1"/>
    <col min="16127" max="16128" width="3" style="33" customWidth="1"/>
    <col min="16129" max="16129" width="4.7109375" style="33" customWidth="1"/>
    <col min="16130" max="16130" width="16" style="33" customWidth="1"/>
    <col min="16131" max="16136" width="9.28515625" style="33" customWidth="1"/>
    <col min="16137" max="16137" width="3" style="33" customWidth="1"/>
    <col min="16138" max="16384" width="8.85546875" style="33"/>
  </cols>
  <sheetData>
    <row r="1" spans="1:10" s="152" customFormat="1" ht="18" customHeight="1" thickBot="1" x14ac:dyDescent="0.2">
      <c r="A1" s="151"/>
      <c r="B1" s="330" t="s">
        <v>265</v>
      </c>
      <c r="C1" s="330"/>
      <c r="D1" s="330"/>
      <c r="E1" s="330"/>
      <c r="F1" s="330"/>
      <c r="G1" s="330"/>
      <c r="H1" s="330"/>
      <c r="I1" s="330"/>
    </row>
    <row r="2" spans="1:10" ht="18" customHeight="1" x14ac:dyDescent="0.15">
      <c r="A2" s="153"/>
      <c r="B2" s="397" t="str">
        <f>IF(アルペン女!E2="","",アルペン女!D2)</f>
        <v/>
      </c>
      <c r="C2" s="398"/>
      <c r="D2" s="399" t="s">
        <v>246</v>
      </c>
      <c r="E2" s="400"/>
      <c r="F2" s="400"/>
      <c r="G2" s="401"/>
      <c r="H2" s="402" t="s">
        <v>169</v>
      </c>
      <c r="I2" s="403"/>
    </row>
    <row r="3" spans="1:10" s="155" customFormat="1" ht="53.45" customHeight="1" thickBot="1" x14ac:dyDescent="0.2">
      <c r="A3" s="154"/>
      <c r="B3" s="149" t="str">
        <f>IF(アルペン女!E2="","",アルペン女!C2)</f>
        <v/>
      </c>
      <c r="C3" s="150" t="str">
        <f>IF(アルペン女!E2="","",アルペン女!F2)</f>
        <v/>
      </c>
      <c r="D3" s="404" t="str">
        <f>IF(アルペン女!E2="","",アルペン女!E2)</f>
        <v/>
      </c>
      <c r="E3" s="404"/>
      <c r="F3" s="404"/>
      <c r="G3" s="405"/>
      <c r="H3" s="406"/>
      <c r="I3" s="407"/>
    </row>
    <row r="4" spans="1:10" s="152" customFormat="1" ht="18" customHeight="1" thickBot="1" x14ac:dyDescent="0.2">
      <c r="A4" s="194"/>
      <c r="B4" s="195"/>
      <c r="C4" s="196"/>
      <c r="D4" s="197"/>
      <c r="E4" s="197"/>
      <c r="F4" s="197"/>
      <c r="G4" s="197"/>
      <c r="H4" s="198"/>
      <c r="I4" s="198"/>
      <c r="J4" s="196"/>
    </row>
    <row r="5" spans="1:10" s="152" customFormat="1" ht="18" customHeight="1" thickBot="1" x14ac:dyDescent="0.2">
      <c r="A5" s="151"/>
      <c r="B5" s="330" t="str">
        <f>+B1</f>
        <v>《アルペン競技女子》小松市民スポーツ大会冬季大会スキー競技会個票</v>
      </c>
      <c r="C5" s="330"/>
      <c r="D5" s="330"/>
      <c r="E5" s="330"/>
      <c r="F5" s="330"/>
      <c r="G5" s="330"/>
      <c r="H5" s="330"/>
      <c r="I5" s="330"/>
    </row>
    <row r="6" spans="1:10" ht="18" customHeight="1" x14ac:dyDescent="0.15">
      <c r="A6" s="153"/>
      <c r="B6" s="397" t="str">
        <f>IF(アルペン女!E3="","",アルペン女!D3)</f>
        <v/>
      </c>
      <c r="C6" s="398"/>
      <c r="D6" s="399" t="s">
        <v>246</v>
      </c>
      <c r="E6" s="400"/>
      <c r="F6" s="400"/>
      <c r="G6" s="401"/>
      <c r="H6" s="402" t="s">
        <v>169</v>
      </c>
      <c r="I6" s="403"/>
    </row>
    <row r="7" spans="1:10" s="155" customFormat="1" ht="53.45" customHeight="1" thickBot="1" x14ac:dyDescent="0.2">
      <c r="A7" s="154"/>
      <c r="B7" s="149" t="str">
        <f>IF(アルペン女!E3="","",アルペン女!C3)</f>
        <v/>
      </c>
      <c r="C7" s="150" t="str">
        <f>IF(アルペン女!E3="","",アルペン女!F3)</f>
        <v/>
      </c>
      <c r="D7" s="404" t="str">
        <f>IF(アルペン女!E3="","",アルペン女!E3)</f>
        <v/>
      </c>
      <c r="E7" s="404"/>
      <c r="F7" s="404"/>
      <c r="G7" s="405"/>
      <c r="H7" s="406"/>
      <c r="I7" s="407"/>
    </row>
    <row r="8" spans="1:10" s="152" customFormat="1" ht="18" customHeight="1" thickBot="1" x14ac:dyDescent="0.2">
      <c r="A8" s="194"/>
      <c r="B8" s="195"/>
      <c r="C8" s="196"/>
      <c r="D8" s="197"/>
      <c r="E8" s="197"/>
      <c r="F8" s="197"/>
      <c r="G8" s="197"/>
      <c r="H8" s="198"/>
      <c r="I8" s="198"/>
      <c r="J8" s="196"/>
    </row>
    <row r="9" spans="1:10" s="152" customFormat="1" ht="18" customHeight="1" thickBot="1" x14ac:dyDescent="0.2">
      <c r="A9" s="151"/>
      <c r="B9" s="330" t="str">
        <f>+B1</f>
        <v>《アルペン競技女子》小松市民スポーツ大会冬季大会スキー競技会個票</v>
      </c>
      <c r="C9" s="330"/>
      <c r="D9" s="330"/>
      <c r="E9" s="330"/>
      <c r="F9" s="330"/>
      <c r="G9" s="330"/>
      <c r="H9" s="330"/>
      <c r="I9" s="330"/>
    </row>
    <row r="10" spans="1:10" ht="18" customHeight="1" x14ac:dyDescent="0.15">
      <c r="A10" s="153"/>
      <c r="B10" s="397" t="str">
        <f>IF(アルペン女!E4="","",アルペン女!D4)</f>
        <v/>
      </c>
      <c r="C10" s="398"/>
      <c r="D10" s="399" t="s">
        <v>246</v>
      </c>
      <c r="E10" s="400"/>
      <c r="F10" s="400"/>
      <c r="G10" s="401"/>
      <c r="H10" s="402" t="s">
        <v>169</v>
      </c>
      <c r="I10" s="403"/>
    </row>
    <row r="11" spans="1:10" s="155" customFormat="1" ht="53.45" customHeight="1" thickBot="1" x14ac:dyDescent="0.2">
      <c r="A11" s="154"/>
      <c r="B11" s="149" t="str">
        <f>IF(アルペン女!E4="","",アルペン女!C4)</f>
        <v/>
      </c>
      <c r="C11" s="150" t="str">
        <f>IF(アルペン女!E4="","",アルペン女!F4)</f>
        <v/>
      </c>
      <c r="D11" s="404" t="str">
        <f>IF(アルペン女!E4="","",アルペン女!E4)</f>
        <v/>
      </c>
      <c r="E11" s="404"/>
      <c r="F11" s="404"/>
      <c r="G11" s="405"/>
      <c r="H11" s="406"/>
      <c r="I11" s="407"/>
    </row>
    <row r="12" spans="1:10" s="152" customFormat="1" ht="18" customHeight="1" thickBot="1" x14ac:dyDescent="0.2">
      <c r="A12" s="194"/>
      <c r="B12" s="195"/>
      <c r="C12" s="196"/>
      <c r="D12" s="197"/>
      <c r="E12" s="197"/>
      <c r="F12" s="197"/>
      <c r="G12" s="197"/>
      <c r="H12" s="198"/>
      <c r="I12" s="198"/>
      <c r="J12" s="196"/>
    </row>
    <row r="13" spans="1:10" s="152" customFormat="1" ht="18" customHeight="1" thickBot="1" x14ac:dyDescent="0.2">
      <c r="A13" s="156"/>
      <c r="B13" s="396" t="str">
        <f>+B1</f>
        <v>《アルペン競技女子》小松市民スポーツ大会冬季大会スキー競技会個票</v>
      </c>
      <c r="C13" s="396"/>
      <c r="D13" s="396"/>
      <c r="E13" s="396"/>
      <c r="F13" s="396"/>
      <c r="G13" s="396"/>
      <c r="H13" s="396"/>
      <c r="I13" s="396"/>
    </row>
    <row r="14" spans="1:10" ht="18" customHeight="1" x14ac:dyDescent="0.15">
      <c r="A14" s="153"/>
      <c r="B14" s="397" t="str">
        <f>IF(アルペン女!E5="","",アルペン女!D5)</f>
        <v/>
      </c>
      <c r="C14" s="398"/>
      <c r="D14" s="399" t="s">
        <v>261</v>
      </c>
      <c r="E14" s="400"/>
      <c r="F14" s="400"/>
      <c r="G14" s="401"/>
      <c r="H14" s="402" t="s">
        <v>169</v>
      </c>
      <c r="I14" s="403"/>
    </row>
    <row r="15" spans="1:10" s="155" customFormat="1" ht="53.45" customHeight="1" thickBot="1" x14ac:dyDescent="0.2">
      <c r="A15" s="154"/>
      <c r="B15" s="149" t="str">
        <f>IF(アルペン女!E5="","",アルペン女!C5)</f>
        <v/>
      </c>
      <c r="C15" s="150" t="str">
        <f>IF(アルペン女!E5="","",アルペン女!F5)</f>
        <v/>
      </c>
      <c r="D15" s="404" t="str">
        <f>IF(アルペン女!E5="","",アルペン女!E5)</f>
        <v/>
      </c>
      <c r="E15" s="404"/>
      <c r="F15" s="404"/>
      <c r="G15" s="405"/>
      <c r="H15" s="406"/>
      <c r="I15" s="407"/>
    </row>
    <row r="16" spans="1:10" s="152" customFormat="1" ht="18" customHeight="1" thickBot="1" x14ac:dyDescent="0.2">
      <c r="A16" s="194"/>
      <c r="B16" s="195"/>
      <c r="C16" s="196"/>
      <c r="D16" s="197"/>
      <c r="E16" s="197"/>
      <c r="F16" s="197"/>
      <c r="G16" s="197"/>
      <c r="H16" s="198"/>
      <c r="I16" s="198"/>
      <c r="J16" s="196"/>
    </row>
    <row r="17" spans="1:10" s="152" customFormat="1" ht="18" customHeight="1" thickBot="1" x14ac:dyDescent="0.2">
      <c r="A17" s="151"/>
      <c r="B17" s="330" t="str">
        <f>+B1</f>
        <v>《アルペン競技女子》小松市民スポーツ大会冬季大会スキー競技会個票</v>
      </c>
      <c r="C17" s="330"/>
      <c r="D17" s="330"/>
      <c r="E17" s="330"/>
      <c r="F17" s="330"/>
      <c r="G17" s="330"/>
      <c r="H17" s="330"/>
      <c r="I17" s="330"/>
    </row>
    <row r="18" spans="1:10" ht="18" customHeight="1" x14ac:dyDescent="0.15">
      <c r="A18" s="153"/>
      <c r="B18" s="397" t="str">
        <f>IF(アルペン女!E6="","",アルペン女!D6)</f>
        <v/>
      </c>
      <c r="C18" s="398"/>
      <c r="D18" s="399" t="s">
        <v>261</v>
      </c>
      <c r="E18" s="400"/>
      <c r="F18" s="400"/>
      <c r="G18" s="401"/>
      <c r="H18" s="402" t="s">
        <v>169</v>
      </c>
      <c r="I18" s="403"/>
    </row>
    <row r="19" spans="1:10" s="155" customFormat="1" ht="53.45" customHeight="1" thickBot="1" x14ac:dyDescent="0.2">
      <c r="A19" s="154"/>
      <c r="B19" s="149" t="str">
        <f>IF(アルペン女!E6="","",アルペン女!C6)</f>
        <v/>
      </c>
      <c r="C19" s="150" t="str">
        <f>IF(アルペン女!E6="","",アルペン女!F6)</f>
        <v/>
      </c>
      <c r="D19" s="404" t="str">
        <f>IF(アルペン女!E6="","",アルペン女!E6)</f>
        <v/>
      </c>
      <c r="E19" s="404"/>
      <c r="F19" s="404"/>
      <c r="G19" s="405"/>
      <c r="H19" s="406"/>
      <c r="I19" s="407"/>
    </row>
    <row r="20" spans="1:10" s="152" customFormat="1" ht="18" customHeight="1" thickBot="1" x14ac:dyDescent="0.2">
      <c r="A20" s="194"/>
      <c r="B20" s="195"/>
      <c r="C20" s="196"/>
      <c r="D20" s="197"/>
      <c r="E20" s="197"/>
      <c r="F20" s="197"/>
      <c r="G20" s="197"/>
      <c r="H20" s="198"/>
      <c r="I20" s="198"/>
      <c r="J20" s="196"/>
    </row>
    <row r="21" spans="1:10" s="152" customFormat="1" ht="18" customHeight="1" thickBot="1" x14ac:dyDescent="0.2">
      <c r="A21" s="156"/>
      <c r="B21" s="396" t="str">
        <f>+B17</f>
        <v>《アルペン競技女子》小松市民スポーツ大会冬季大会スキー競技会個票</v>
      </c>
      <c r="C21" s="396"/>
      <c r="D21" s="396"/>
      <c r="E21" s="396"/>
      <c r="F21" s="396"/>
      <c r="G21" s="396"/>
      <c r="H21" s="396"/>
      <c r="I21" s="396"/>
    </row>
    <row r="22" spans="1:10" ht="18" customHeight="1" x14ac:dyDescent="0.15">
      <c r="A22" s="153"/>
      <c r="B22" s="397" t="str">
        <f>IF(アルペン女!E7="","",アルペン女!D7)</f>
        <v/>
      </c>
      <c r="C22" s="398"/>
      <c r="D22" s="399" t="s">
        <v>261</v>
      </c>
      <c r="E22" s="400"/>
      <c r="F22" s="400"/>
      <c r="G22" s="401"/>
      <c r="H22" s="402" t="s">
        <v>169</v>
      </c>
      <c r="I22" s="403"/>
    </row>
    <row r="23" spans="1:10" s="155" customFormat="1" ht="53.45" customHeight="1" thickBot="1" x14ac:dyDescent="0.2">
      <c r="A23" s="154"/>
      <c r="B23" s="149" t="str">
        <f>IF(アルペン女!E7="","",アルペン女!C7)</f>
        <v/>
      </c>
      <c r="C23" s="150" t="str">
        <f>IF(アルペン女!E7="","",アルペン女!F7)</f>
        <v/>
      </c>
      <c r="D23" s="404" t="str">
        <f>IF(アルペン女!E7="","",アルペン女!E7)</f>
        <v/>
      </c>
      <c r="E23" s="404"/>
      <c r="F23" s="404"/>
      <c r="G23" s="405"/>
      <c r="H23" s="406"/>
      <c r="I23" s="407"/>
    </row>
    <row r="24" spans="1:10" s="152" customFormat="1" ht="18" customHeight="1" thickBot="1" x14ac:dyDescent="0.2">
      <c r="A24" s="194"/>
      <c r="B24" s="195"/>
      <c r="C24" s="196"/>
      <c r="D24" s="197"/>
      <c r="E24" s="197"/>
      <c r="F24" s="197"/>
      <c r="G24" s="197"/>
      <c r="H24" s="198"/>
      <c r="I24" s="198"/>
      <c r="J24" s="196"/>
    </row>
    <row r="25" spans="1:10" s="152" customFormat="1" ht="18" customHeight="1" thickBot="1" x14ac:dyDescent="0.2">
      <c r="A25" s="151"/>
      <c r="B25" s="330" t="str">
        <f>+B17</f>
        <v>《アルペン競技女子》小松市民スポーツ大会冬季大会スキー競技会個票</v>
      </c>
      <c r="C25" s="330"/>
      <c r="D25" s="330"/>
      <c r="E25" s="330"/>
      <c r="F25" s="330"/>
      <c r="G25" s="330"/>
      <c r="H25" s="330"/>
      <c r="I25" s="330"/>
    </row>
    <row r="26" spans="1:10" ht="18" customHeight="1" x14ac:dyDescent="0.15">
      <c r="A26" s="153"/>
      <c r="B26" s="397" t="str">
        <f>IF(アルペン女!E8="","",アルペン女!D8)</f>
        <v/>
      </c>
      <c r="C26" s="398"/>
      <c r="D26" s="399" t="s">
        <v>261</v>
      </c>
      <c r="E26" s="400"/>
      <c r="F26" s="400"/>
      <c r="G26" s="401"/>
      <c r="H26" s="402" t="s">
        <v>169</v>
      </c>
      <c r="I26" s="403"/>
    </row>
    <row r="27" spans="1:10" s="155" customFormat="1" ht="53.45" customHeight="1" thickBot="1" x14ac:dyDescent="0.2">
      <c r="A27" s="154"/>
      <c r="B27" s="149" t="str">
        <f>IF(アルペン女!E8="","",アルペン女!C8)</f>
        <v/>
      </c>
      <c r="C27" s="150" t="str">
        <f>IF(アルペン女!E8="","",アルペン女!F8)</f>
        <v/>
      </c>
      <c r="D27" s="404" t="str">
        <f>IF(アルペン女!E8="","",アルペン女!E8)</f>
        <v/>
      </c>
      <c r="E27" s="404"/>
      <c r="F27" s="404"/>
      <c r="G27" s="405"/>
      <c r="H27" s="406"/>
      <c r="I27" s="407"/>
    </row>
    <row r="28" spans="1:10" s="152" customFormat="1" ht="18" customHeight="1" thickBot="1" x14ac:dyDescent="0.2">
      <c r="A28" s="194"/>
      <c r="B28" s="195"/>
      <c r="C28" s="196"/>
      <c r="D28" s="197"/>
      <c r="E28" s="197"/>
      <c r="F28" s="197"/>
      <c r="G28" s="197"/>
      <c r="H28" s="198"/>
      <c r="I28" s="198"/>
      <c r="J28" s="196"/>
    </row>
    <row r="29" spans="1:10" s="152" customFormat="1" ht="18" customHeight="1" thickBot="1" x14ac:dyDescent="0.2">
      <c r="A29" s="156"/>
      <c r="B29" s="396" t="str">
        <f>+B17</f>
        <v>《アルペン競技女子》小松市民スポーツ大会冬季大会スキー競技会個票</v>
      </c>
      <c r="C29" s="396"/>
      <c r="D29" s="396"/>
      <c r="E29" s="396"/>
      <c r="F29" s="396"/>
      <c r="G29" s="396"/>
      <c r="H29" s="396"/>
      <c r="I29" s="396"/>
    </row>
    <row r="30" spans="1:10" ht="18" customHeight="1" x14ac:dyDescent="0.15">
      <c r="A30" s="153"/>
      <c r="B30" s="397" t="str">
        <f>IF(アルペン女!E9="","",アルペン女!D9)</f>
        <v/>
      </c>
      <c r="C30" s="398"/>
      <c r="D30" s="399" t="s">
        <v>261</v>
      </c>
      <c r="E30" s="400"/>
      <c r="F30" s="400"/>
      <c r="G30" s="401"/>
      <c r="H30" s="402" t="s">
        <v>169</v>
      </c>
      <c r="I30" s="403"/>
    </row>
    <row r="31" spans="1:10" s="155" customFormat="1" ht="53.45" customHeight="1" thickBot="1" x14ac:dyDescent="0.2">
      <c r="A31" s="154"/>
      <c r="B31" s="149" t="str">
        <f>IF(アルペン女!E9="","",アルペン女!C9)</f>
        <v/>
      </c>
      <c r="C31" s="150" t="str">
        <f>IF(アルペン女!E9="","",アルペン女!F9)</f>
        <v/>
      </c>
      <c r="D31" s="404" t="str">
        <f>IF(アルペン女!E9="","",アルペン女!E9)</f>
        <v/>
      </c>
      <c r="E31" s="404"/>
      <c r="F31" s="404"/>
      <c r="G31" s="405"/>
      <c r="H31" s="406"/>
      <c r="I31" s="407"/>
    </row>
    <row r="32" spans="1:10" s="152" customFormat="1" ht="18" customHeight="1" thickBot="1" x14ac:dyDescent="0.2">
      <c r="A32" s="194"/>
      <c r="B32" s="195"/>
      <c r="C32" s="196"/>
      <c r="D32" s="197"/>
      <c r="E32" s="197"/>
      <c r="F32" s="197"/>
      <c r="G32" s="197"/>
      <c r="H32" s="198"/>
      <c r="I32" s="198"/>
      <c r="J32" s="196"/>
    </row>
    <row r="33" spans="1:10" s="152" customFormat="1" ht="18" customHeight="1" thickBot="1" x14ac:dyDescent="0.2">
      <c r="A33" s="151"/>
      <c r="B33" s="330" t="str">
        <f>+B17</f>
        <v>《アルペン競技女子》小松市民スポーツ大会冬季大会スキー競技会個票</v>
      </c>
      <c r="C33" s="330"/>
      <c r="D33" s="330"/>
      <c r="E33" s="330"/>
      <c r="F33" s="330"/>
      <c r="G33" s="330"/>
      <c r="H33" s="330"/>
      <c r="I33" s="330"/>
    </row>
    <row r="34" spans="1:10" ht="18" customHeight="1" x14ac:dyDescent="0.15">
      <c r="A34" s="153"/>
      <c r="B34" s="397" t="str">
        <f>IF(アルペン女!E10="","",アルペン女!D10)</f>
        <v/>
      </c>
      <c r="C34" s="398"/>
      <c r="D34" s="399" t="s">
        <v>261</v>
      </c>
      <c r="E34" s="400"/>
      <c r="F34" s="400"/>
      <c r="G34" s="401"/>
      <c r="H34" s="402" t="s">
        <v>169</v>
      </c>
      <c r="I34" s="403"/>
    </row>
    <row r="35" spans="1:10" s="155" customFormat="1" ht="53.45" customHeight="1" thickBot="1" x14ac:dyDescent="0.2">
      <c r="A35" s="154"/>
      <c r="B35" s="149" t="str">
        <f>IF(アルペン女!E10="","",アルペン女!C10)</f>
        <v/>
      </c>
      <c r="C35" s="150" t="str">
        <f>IF(アルペン女!E10="","",アルペン女!F10)</f>
        <v/>
      </c>
      <c r="D35" s="404" t="str">
        <f>IF(アルペン女!E10="","",アルペン女!E10)</f>
        <v/>
      </c>
      <c r="E35" s="404"/>
      <c r="F35" s="404"/>
      <c r="G35" s="405"/>
      <c r="H35" s="406"/>
      <c r="I35" s="407"/>
    </row>
    <row r="36" spans="1:10" s="152" customFormat="1" ht="18" customHeight="1" thickBot="1" x14ac:dyDescent="0.2">
      <c r="A36" s="194"/>
      <c r="B36" s="195"/>
      <c r="C36" s="196"/>
      <c r="D36" s="197"/>
      <c r="E36" s="197"/>
      <c r="F36" s="197"/>
      <c r="G36" s="197"/>
      <c r="H36" s="198"/>
      <c r="I36" s="198"/>
      <c r="J36" s="196"/>
    </row>
    <row r="37" spans="1:10" s="152" customFormat="1" ht="18" customHeight="1" thickBot="1" x14ac:dyDescent="0.2">
      <c r="A37" s="156"/>
      <c r="B37" s="396" t="str">
        <f>+B33</f>
        <v>《アルペン競技女子》小松市民スポーツ大会冬季大会スキー競技会個票</v>
      </c>
      <c r="C37" s="396"/>
      <c r="D37" s="396"/>
      <c r="E37" s="396"/>
      <c r="F37" s="396"/>
      <c r="G37" s="396"/>
      <c r="H37" s="396"/>
      <c r="I37" s="396"/>
    </row>
    <row r="38" spans="1:10" ht="18" customHeight="1" x14ac:dyDescent="0.15">
      <c r="A38" s="153"/>
      <c r="B38" s="397" t="str">
        <f>IF(アルペン女!E11="","",アルペン女!D11)</f>
        <v/>
      </c>
      <c r="C38" s="398"/>
      <c r="D38" s="399" t="s">
        <v>261</v>
      </c>
      <c r="E38" s="400"/>
      <c r="F38" s="400"/>
      <c r="G38" s="401"/>
      <c r="H38" s="402" t="s">
        <v>169</v>
      </c>
      <c r="I38" s="403"/>
    </row>
    <row r="39" spans="1:10" s="155" customFormat="1" ht="53.45" customHeight="1" thickBot="1" x14ac:dyDescent="0.2">
      <c r="A39" s="154"/>
      <c r="B39" s="149" t="str">
        <f>IF(アルペン女!E11="","",アルペン女!C11)</f>
        <v/>
      </c>
      <c r="C39" s="150" t="str">
        <f>IF(アルペン女!E11="","",アルペン女!F11)</f>
        <v/>
      </c>
      <c r="D39" s="404" t="str">
        <f>IF(アルペン女!E11="","",アルペン女!E11)</f>
        <v/>
      </c>
      <c r="E39" s="404"/>
      <c r="F39" s="404"/>
      <c r="G39" s="405"/>
      <c r="H39" s="406"/>
      <c r="I39" s="407"/>
    </row>
    <row r="40" spans="1:10" s="152" customFormat="1" ht="18" customHeight="1" thickBot="1" x14ac:dyDescent="0.2">
      <c r="A40" s="194"/>
      <c r="B40" s="195"/>
      <c r="C40" s="196"/>
      <c r="D40" s="197"/>
      <c r="E40" s="197"/>
      <c r="F40" s="197"/>
      <c r="G40" s="197"/>
      <c r="H40" s="198"/>
      <c r="I40" s="198"/>
      <c r="J40" s="196"/>
    </row>
    <row r="41" spans="1:10" s="152" customFormat="1" ht="18" customHeight="1" thickBot="1" x14ac:dyDescent="0.2">
      <c r="A41" s="151"/>
      <c r="B41" s="330" t="str">
        <f>+B37</f>
        <v>《アルペン競技女子》小松市民スポーツ大会冬季大会スキー競技会個票</v>
      </c>
      <c r="C41" s="330"/>
      <c r="D41" s="330"/>
      <c r="E41" s="330"/>
      <c r="F41" s="330"/>
      <c r="G41" s="330"/>
      <c r="H41" s="330"/>
      <c r="I41" s="330"/>
    </row>
    <row r="42" spans="1:10" ht="18" customHeight="1" x14ac:dyDescent="0.15">
      <c r="A42" s="153"/>
      <c r="B42" s="397" t="str">
        <f>IF(アルペン女!E12="","",アルペン女!D12)</f>
        <v/>
      </c>
      <c r="C42" s="398"/>
      <c r="D42" s="399" t="s">
        <v>261</v>
      </c>
      <c r="E42" s="400"/>
      <c r="F42" s="400"/>
      <c r="G42" s="401"/>
      <c r="H42" s="402" t="s">
        <v>169</v>
      </c>
      <c r="I42" s="403"/>
    </row>
    <row r="43" spans="1:10" s="155" customFormat="1" ht="53.45" customHeight="1" thickBot="1" x14ac:dyDescent="0.2">
      <c r="A43" s="154"/>
      <c r="B43" s="149" t="str">
        <f>IF(アルペン女!E12="","",アルペン女!C12)</f>
        <v/>
      </c>
      <c r="C43" s="150" t="str">
        <f>IF(アルペン女!E12="","",アルペン女!F12)</f>
        <v/>
      </c>
      <c r="D43" s="404" t="str">
        <f>IF(アルペン女!E12="","",アルペン女!E12)</f>
        <v/>
      </c>
      <c r="E43" s="404"/>
      <c r="F43" s="404"/>
      <c r="G43" s="405"/>
      <c r="H43" s="406"/>
      <c r="I43" s="407"/>
    </row>
    <row r="44" spans="1:10" s="152" customFormat="1" ht="18" customHeight="1" thickBot="1" x14ac:dyDescent="0.2">
      <c r="A44" s="194"/>
      <c r="B44" s="195"/>
      <c r="C44" s="196"/>
      <c r="D44" s="197"/>
      <c r="E44" s="197"/>
      <c r="F44" s="197"/>
      <c r="G44" s="197"/>
      <c r="H44" s="198"/>
      <c r="I44" s="198"/>
      <c r="J44" s="196"/>
    </row>
    <row r="45" spans="1:10" s="152" customFormat="1" ht="18" customHeight="1" thickBot="1" x14ac:dyDescent="0.2">
      <c r="A45" s="151"/>
      <c r="B45" s="330" t="str">
        <f>+B41</f>
        <v>《アルペン競技女子》小松市民スポーツ大会冬季大会スキー競技会個票</v>
      </c>
      <c r="C45" s="330"/>
      <c r="D45" s="330"/>
      <c r="E45" s="330"/>
      <c r="F45" s="330"/>
      <c r="G45" s="330"/>
      <c r="H45" s="330"/>
      <c r="I45" s="330"/>
    </row>
    <row r="46" spans="1:10" ht="18" customHeight="1" x14ac:dyDescent="0.15">
      <c r="A46" s="153"/>
      <c r="B46" s="397" t="str">
        <f>IF(アルペン女!E13="","",アルペン女!D13)</f>
        <v/>
      </c>
      <c r="C46" s="398"/>
      <c r="D46" s="399" t="s">
        <v>261</v>
      </c>
      <c r="E46" s="400"/>
      <c r="F46" s="400"/>
      <c r="G46" s="401"/>
      <c r="H46" s="402" t="s">
        <v>169</v>
      </c>
      <c r="I46" s="403"/>
    </row>
    <row r="47" spans="1:10" s="155" customFormat="1" ht="53.45" customHeight="1" thickBot="1" x14ac:dyDescent="0.2">
      <c r="A47" s="154"/>
      <c r="B47" s="149" t="str">
        <f>IF(アルペン女!E13="","",アルペン女!C13)</f>
        <v/>
      </c>
      <c r="C47" s="150" t="str">
        <f>IF(アルペン女!E13="","",アルペン女!F13)</f>
        <v/>
      </c>
      <c r="D47" s="404" t="str">
        <f>IF(アルペン女!E13="","",アルペン女!E13)</f>
        <v/>
      </c>
      <c r="E47" s="404"/>
      <c r="F47" s="404"/>
      <c r="G47" s="405"/>
      <c r="H47" s="406"/>
      <c r="I47" s="407"/>
    </row>
    <row r="48" spans="1:10" s="152" customFormat="1" ht="18" customHeight="1" thickBot="1" x14ac:dyDescent="0.2">
      <c r="A48" s="194"/>
      <c r="B48" s="195"/>
      <c r="C48" s="196"/>
      <c r="D48" s="197"/>
      <c r="E48" s="197"/>
      <c r="F48" s="197"/>
      <c r="G48" s="197"/>
      <c r="H48" s="198"/>
      <c r="I48" s="198"/>
      <c r="J48" s="196"/>
    </row>
    <row r="49" spans="1:10" s="152" customFormat="1" ht="18" customHeight="1" thickBot="1" x14ac:dyDescent="0.2">
      <c r="A49" s="151"/>
      <c r="B49" s="330" t="str">
        <f>+B41</f>
        <v>《アルペン競技女子》小松市民スポーツ大会冬季大会スキー競技会個票</v>
      </c>
      <c r="C49" s="330"/>
      <c r="D49" s="330"/>
      <c r="E49" s="330"/>
      <c r="F49" s="330"/>
      <c r="G49" s="330"/>
      <c r="H49" s="330"/>
      <c r="I49" s="330"/>
    </row>
    <row r="50" spans="1:10" ht="18" customHeight="1" x14ac:dyDescent="0.15">
      <c r="A50" s="153"/>
      <c r="B50" s="397" t="str">
        <f>IF(アルペン女!E14="","",アルペン女!D14)</f>
        <v/>
      </c>
      <c r="C50" s="398"/>
      <c r="D50" s="399" t="s">
        <v>261</v>
      </c>
      <c r="E50" s="400"/>
      <c r="F50" s="400"/>
      <c r="G50" s="401"/>
      <c r="H50" s="402" t="s">
        <v>169</v>
      </c>
      <c r="I50" s="403"/>
    </row>
    <row r="51" spans="1:10" s="155" customFormat="1" ht="53.45" customHeight="1" thickBot="1" x14ac:dyDescent="0.2">
      <c r="A51" s="154"/>
      <c r="B51" s="149" t="str">
        <f>IF(アルペン女!E14="","",アルペン女!C14)</f>
        <v/>
      </c>
      <c r="C51" s="150" t="str">
        <f>IF(アルペン女!E14="","",アルペン女!F14)</f>
        <v/>
      </c>
      <c r="D51" s="404" t="str">
        <f>IF(アルペン女!E14="","",アルペン女!E14)</f>
        <v/>
      </c>
      <c r="E51" s="404"/>
      <c r="F51" s="404"/>
      <c r="G51" s="405"/>
      <c r="H51" s="406"/>
      <c r="I51" s="407"/>
    </row>
    <row r="52" spans="1:10" s="152" customFormat="1" ht="18" customHeight="1" thickBot="1" x14ac:dyDescent="0.2">
      <c r="A52" s="194"/>
      <c r="B52" s="195"/>
      <c r="C52" s="196"/>
      <c r="D52" s="197"/>
      <c r="E52" s="197"/>
      <c r="F52" s="197"/>
      <c r="G52" s="197"/>
      <c r="H52" s="198"/>
      <c r="I52" s="198"/>
      <c r="J52" s="196"/>
    </row>
    <row r="53" spans="1:10" s="152" customFormat="1" ht="18" customHeight="1" thickBot="1" x14ac:dyDescent="0.2">
      <c r="A53" s="156"/>
      <c r="B53" s="396" t="str">
        <f>+B41</f>
        <v>《アルペン競技女子》小松市民スポーツ大会冬季大会スキー競技会個票</v>
      </c>
      <c r="C53" s="396"/>
      <c r="D53" s="396"/>
      <c r="E53" s="396"/>
      <c r="F53" s="396"/>
      <c r="G53" s="396"/>
      <c r="H53" s="396"/>
      <c r="I53" s="396"/>
    </row>
    <row r="54" spans="1:10" ht="18" customHeight="1" x14ac:dyDescent="0.15">
      <c r="A54" s="153"/>
      <c r="B54" s="397" t="str">
        <f>IF(アルペン女!E15="","",アルペン女!D15)</f>
        <v/>
      </c>
      <c r="C54" s="398"/>
      <c r="D54" s="399" t="s">
        <v>261</v>
      </c>
      <c r="E54" s="400"/>
      <c r="F54" s="400"/>
      <c r="G54" s="401"/>
      <c r="H54" s="402" t="s">
        <v>169</v>
      </c>
      <c r="I54" s="403"/>
    </row>
    <row r="55" spans="1:10" s="155" customFormat="1" ht="53.45" customHeight="1" thickBot="1" x14ac:dyDescent="0.2">
      <c r="A55" s="154"/>
      <c r="B55" s="149" t="str">
        <f>IF(アルペン女!E15="","",アルペン女!C15)</f>
        <v/>
      </c>
      <c r="C55" s="150" t="str">
        <f>IF(アルペン女!E15="","",アルペン女!F15)</f>
        <v/>
      </c>
      <c r="D55" s="404" t="str">
        <f>IF(アルペン女!E15="","",アルペン女!E15)</f>
        <v/>
      </c>
      <c r="E55" s="404"/>
      <c r="F55" s="404"/>
      <c r="G55" s="405"/>
      <c r="H55" s="406"/>
      <c r="I55" s="407"/>
    </row>
    <row r="56" spans="1:10" s="152" customFormat="1" ht="18" customHeight="1" thickBot="1" x14ac:dyDescent="0.2">
      <c r="A56" s="194"/>
      <c r="B56" s="195"/>
      <c r="C56" s="196"/>
      <c r="D56" s="197"/>
      <c r="E56" s="197"/>
      <c r="F56" s="197"/>
      <c r="G56" s="197"/>
      <c r="H56" s="198"/>
      <c r="I56" s="198"/>
      <c r="J56" s="196"/>
    </row>
    <row r="57" spans="1:10" s="152" customFormat="1" ht="18" customHeight="1" thickBot="1" x14ac:dyDescent="0.2">
      <c r="A57" s="151"/>
      <c r="B57" s="330" t="str">
        <f>+B41</f>
        <v>《アルペン競技女子》小松市民スポーツ大会冬季大会スキー競技会個票</v>
      </c>
      <c r="C57" s="330"/>
      <c r="D57" s="330"/>
      <c r="E57" s="330"/>
      <c r="F57" s="330"/>
      <c r="G57" s="330"/>
      <c r="H57" s="330"/>
      <c r="I57" s="330"/>
    </row>
    <row r="58" spans="1:10" ht="18" customHeight="1" x14ac:dyDescent="0.15">
      <c r="A58" s="153"/>
      <c r="B58" s="397" t="str">
        <f>IF(アルペン女!E16="","",アルペン女!D16)</f>
        <v/>
      </c>
      <c r="C58" s="398"/>
      <c r="D58" s="399" t="s">
        <v>261</v>
      </c>
      <c r="E58" s="400"/>
      <c r="F58" s="400"/>
      <c r="G58" s="401"/>
      <c r="H58" s="402" t="s">
        <v>169</v>
      </c>
      <c r="I58" s="403"/>
    </row>
    <row r="59" spans="1:10" s="155" customFormat="1" ht="53.45" customHeight="1" thickBot="1" x14ac:dyDescent="0.2">
      <c r="A59" s="154"/>
      <c r="B59" s="149" t="str">
        <f>IF(アルペン女!E16="","",アルペン女!C16)</f>
        <v/>
      </c>
      <c r="C59" s="150" t="str">
        <f>IF(アルペン女!E16="","",アルペン女!F16)</f>
        <v/>
      </c>
      <c r="D59" s="404" t="str">
        <f>IF(アルペン女!E16="","",アルペン女!E16)</f>
        <v/>
      </c>
      <c r="E59" s="404"/>
      <c r="F59" s="404"/>
      <c r="G59" s="405"/>
      <c r="H59" s="406"/>
      <c r="I59" s="407"/>
    </row>
    <row r="60" spans="1:10" s="152" customFormat="1" ht="18" customHeight="1" thickBot="1" x14ac:dyDescent="0.2">
      <c r="A60" s="194"/>
      <c r="B60" s="195"/>
      <c r="C60" s="196"/>
      <c r="D60" s="197"/>
      <c r="E60" s="197"/>
      <c r="F60" s="197"/>
      <c r="G60" s="197"/>
      <c r="H60" s="198"/>
      <c r="I60" s="198"/>
      <c r="J60" s="196"/>
    </row>
    <row r="61" spans="1:10" s="152" customFormat="1" ht="18" customHeight="1" thickBot="1" x14ac:dyDescent="0.2">
      <c r="A61" s="156"/>
      <c r="B61" s="396" t="str">
        <f>+B57</f>
        <v>《アルペン競技女子》小松市民スポーツ大会冬季大会スキー競技会個票</v>
      </c>
      <c r="C61" s="396"/>
      <c r="D61" s="396"/>
      <c r="E61" s="396"/>
      <c r="F61" s="396"/>
      <c r="G61" s="396"/>
      <c r="H61" s="396"/>
      <c r="I61" s="396"/>
    </row>
    <row r="62" spans="1:10" ht="18" customHeight="1" x14ac:dyDescent="0.15">
      <c r="A62" s="153"/>
      <c r="B62" s="397" t="str">
        <f>IF(アルペン女!E17="","",アルペン女!D17)</f>
        <v/>
      </c>
      <c r="C62" s="398"/>
      <c r="D62" s="399" t="s">
        <v>261</v>
      </c>
      <c r="E62" s="400"/>
      <c r="F62" s="400"/>
      <c r="G62" s="401"/>
      <c r="H62" s="402" t="s">
        <v>169</v>
      </c>
      <c r="I62" s="403"/>
    </row>
    <row r="63" spans="1:10" s="155" customFormat="1" ht="53.45" customHeight="1" thickBot="1" x14ac:dyDescent="0.2">
      <c r="A63" s="154"/>
      <c r="B63" s="149" t="str">
        <f>IF(アルペン女!E17="","",アルペン女!C17)</f>
        <v/>
      </c>
      <c r="C63" s="150" t="str">
        <f>IF(アルペン女!E17="","",アルペン女!F17)</f>
        <v/>
      </c>
      <c r="D63" s="404" t="str">
        <f>IF(アルペン女!E17="","",アルペン女!E17)</f>
        <v/>
      </c>
      <c r="E63" s="404"/>
      <c r="F63" s="404"/>
      <c r="G63" s="405"/>
      <c r="H63" s="406"/>
      <c r="I63" s="407"/>
    </row>
    <row r="64" spans="1:10" s="152" customFormat="1" ht="18" customHeight="1" thickBot="1" x14ac:dyDescent="0.2">
      <c r="A64" s="194"/>
      <c r="B64" s="195"/>
      <c r="C64" s="196"/>
      <c r="D64" s="197"/>
      <c r="E64" s="197"/>
      <c r="F64" s="197"/>
      <c r="G64" s="197"/>
      <c r="H64" s="198"/>
      <c r="I64" s="198"/>
      <c r="J64" s="196"/>
    </row>
    <row r="65" spans="1:10" s="152" customFormat="1" ht="18" customHeight="1" thickBot="1" x14ac:dyDescent="0.2">
      <c r="A65" s="151"/>
      <c r="B65" s="330" t="str">
        <f>+B57</f>
        <v>《アルペン競技女子》小松市民スポーツ大会冬季大会スキー競技会個票</v>
      </c>
      <c r="C65" s="330"/>
      <c r="D65" s="330"/>
      <c r="E65" s="330"/>
      <c r="F65" s="330"/>
      <c r="G65" s="330"/>
      <c r="H65" s="330"/>
      <c r="I65" s="330"/>
    </row>
    <row r="66" spans="1:10" ht="18" customHeight="1" x14ac:dyDescent="0.15">
      <c r="A66" s="153"/>
      <c r="B66" s="397" t="str">
        <f>IF(アルペン女!E18="","",アルペン女!D18)</f>
        <v/>
      </c>
      <c r="C66" s="398"/>
      <c r="D66" s="399" t="s">
        <v>261</v>
      </c>
      <c r="E66" s="400"/>
      <c r="F66" s="400"/>
      <c r="G66" s="401"/>
      <c r="H66" s="402" t="s">
        <v>169</v>
      </c>
      <c r="I66" s="403"/>
    </row>
    <row r="67" spans="1:10" s="155" customFormat="1" ht="53.45" customHeight="1" thickBot="1" x14ac:dyDescent="0.2">
      <c r="A67" s="154"/>
      <c r="B67" s="149" t="str">
        <f>IF(アルペン女!E18="","",アルペン女!C18)</f>
        <v/>
      </c>
      <c r="C67" s="150" t="str">
        <f>IF(アルペン女!E18="","",アルペン女!F18)</f>
        <v/>
      </c>
      <c r="D67" s="404" t="str">
        <f>IF(アルペン女!E18="","",アルペン女!E18)</f>
        <v/>
      </c>
      <c r="E67" s="404"/>
      <c r="F67" s="404"/>
      <c r="G67" s="405"/>
      <c r="H67" s="406"/>
      <c r="I67" s="407"/>
    </row>
    <row r="68" spans="1:10" s="152" customFormat="1" ht="18" customHeight="1" thickBot="1" x14ac:dyDescent="0.2">
      <c r="A68" s="194"/>
      <c r="B68" s="195"/>
      <c r="C68" s="196"/>
      <c r="D68" s="197"/>
      <c r="E68" s="197"/>
      <c r="F68" s="197"/>
      <c r="G68" s="197"/>
      <c r="H68" s="198"/>
      <c r="I68" s="198"/>
      <c r="J68" s="196"/>
    </row>
    <row r="69" spans="1:10" s="152" customFormat="1" ht="18" customHeight="1" thickBot="1" x14ac:dyDescent="0.2">
      <c r="A69" s="156"/>
      <c r="B69" s="396" t="str">
        <f>+B57</f>
        <v>《アルペン競技女子》小松市民スポーツ大会冬季大会スキー競技会個票</v>
      </c>
      <c r="C69" s="396"/>
      <c r="D69" s="396"/>
      <c r="E69" s="396"/>
      <c r="F69" s="396"/>
      <c r="G69" s="396"/>
      <c r="H69" s="396"/>
      <c r="I69" s="396"/>
    </row>
    <row r="70" spans="1:10" ht="18" customHeight="1" x14ac:dyDescent="0.15">
      <c r="A70" s="153"/>
      <c r="B70" s="397" t="str">
        <f>IF(アルペン女!E19="","",アルペン女!D19)</f>
        <v/>
      </c>
      <c r="C70" s="398"/>
      <c r="D70" s="399" t="s">
        <v>261</v>
      </c>
      <c r="E70" s="400"/>
      <c r="F70" s="400"/>
      <c r="G70" s="401"/>
      <c r="H70" s="402" t="s">
        <v>169</v>
      </c>
      <c r="I70" s="403"/>
    </row>
    <row r="71" spans="1:10" s="155" customFormat="1" ht="53.45" customHeight="1" thickBot="1" x14ac:dyDescent="0.2">
      <c r="A71" s="154"/>
      <c r="B71" s="149" t="str">
        <f>IF(アルペン女!E19="","",アルペン女!C19)</f>
        <v/>
      </c>
      <c r="C71" s="150" t="str">
        <f>IF(アルペン女!E19="","",アルペン女!F19)</f>
        <v/>
      </c>
      <c r="D71" s="404" t="str">
        <f>IF(アルペン女!E19="","",アルペン女!E19)</f>
        <v/>
      </c>
      <c r="E71" s="404"/>
      <c r="F71" s="404"/>
      <c r="G71" s="405"/>
      <c r="H71" s="406"/>
      <c r="I71" s="407"/>
    </row>
    <row r="72" spans="1:10" s="152" customFormat="1" ht="18" customHeight="1" thickBot="1" x14ac:dyDescent="0.2">
      <c r="A72" s="194"/>
      <c r="B72" s="195"/>
      <c r="C72" s="196"/>
      <c r="D72" s="197"/>
      <c r="E72" s="197"/>
      <c r="F72" s="197"/>
      <c r="G72" s="197"/>
      <c r="H72" s="198"/>
      <c r="I72" s="198"/>
      <c r="J72" s="196"/>
    </row>
    <row r="73" spans="1:10" s="152" customFormat="1" ht="18" customHeight="1" thickBot="1" x14ac:dyDescent="0.2">
      <c r="A73" s="151"/>
      <c r="B73" s="330" t="str">
        <f>+B57</f>
        <v>《アルペン競技女子》小松市民スポーツ大会冬季大会スキー競技会個票</v>
      </c>
      <c r="C73" s="330"/>
      <c r="D73" s="330"/>
      <c r="E73" s="330"/>
      <c r="F73" s="330"/>
      <c r="G73" s="330"/>
      <c r="H73" s="330"/>
      <c r="I73" s="330"/>
    </row>
    <row r="74" spans="1:10" ht="18" customHeight="1" x14ac:dyDescent="0.15">
      <c r="A74" s="153"/>
      <c r="B74" s="397" t="str">
        <f>IF(アルペン女!E20="","",アルペン女!D20)</f>
        <v/>
      </c>
      <c r="C74" s="398"/>
      <c r="D74" s="399" t="s">
        <v>261</v>
      </c>
      <c r="E74" s="400"/>
      <c r="F74" s="400"/>
      <c r="G74" s="401"/>
      <c r="H74" s="402" t="s">
        <v>169</v>
      </c>
      <c r="I74" s="403"/>
    </row>
    <row r="75" spans="1:10" s="155" customFormat="1" ht="53.45" customHeight="1" thickBot="1" x14ac:dyDescent="0.2">
      <c r="A75" s="154"/>
      <c r="B75" s="149" t="str">
        <f>IF(アルペン女!E20="","",アルペン女!C20)</f>
        <v/>
      </c>
      <c r="C75" s="150" t="str">
        <f>IF(アルペン女!E20="","",アルペン女!F20)</f>
        <v/>
      </c>
      <c r="D75" s="404" t="str">
        <f>IF(アルペン女!E20="","",アルペン女!E20)</f>
        <v/>
      </c>
      <c r="E75" s="404"/>
      <c r="F75" s="404"/>
      <c r="G75" s="405"/>
      <c r="H75" s="406"/>
      <c r="I75" s="407"/>
    </row>
    <row r="76" spans="1:10" s="152" customFormat="1" ht="18" customHeight="1" thickBot="1" x14ac:dyDescent="0.2">
      <c r="A76" s="194"/>
      <c r="B76" s="195"/>
      <c r="C76" s="196"/>
      <c r="D76" s="197"/>
      <c r="E76" s="197"/>
      <c r="F76" s="197"/>
      <c r="G76" s="197"/>
      <c r="H76" s="198"/>
      <c r="I76" s="198"/>
      <c r="J76" s="196"/>
    </row>
    <row r="77" spans="1:10" s="152" customFormat="1" ht="18" customHeight="1" thickBot="1" x14ac:dyDescent="0.2">
      <c r="A77" s="156"/>
      <c r="B77" s="396" t="str">
        <f>+B73</f>
        <v>《アルペン競技女子》小松市民スポーツ大会冬季大会スキー競技会個票</v>
      </c>
      <c r="C77" s="396"/>
      <c r="D77" s="396"/>
      <c r="E77" s="396"/>
      <c r="F77" s="396"/>
      <c r="G77" s="396"/>
      <c r="H77" s="396"/>
      <c r="I77" s="396"/>
    </row>
    <row r="78" spans="1:10" ht="18" customHeight="1" x14ac:dyDescent="0.15">
      <c r="A78" s="153"/>
      <c r="B78" s="397" t="str">
        <f>IF(アルペン女!E21="","",アルペン女!D21)</f>
        <v/>
      </c>
      <c r="C78" s="398"/>
      <c r="D78" s="399" t="s">
        <v>261</v>
      </c>
      <c r="E78" s="400"/>
      <c r="F78" s="400"/>
      <c r="G78" s="401"/>
      <c r="H78" s="402" t="s">
        <v>169</v>
      </c>
      <c r="I78" s="403"/>
    </row>
    <row r="79" spans="1:10" s="155" customFormat="1" ht="53.45" customHeight="1" thickBot="1" x14ac:dyDescent="0.2">
      <c r="A79" s="154"/>
      <c r="B79" s="149" t="str">
        <f>IF(アルペン女!E21="","",アルペン女!C21)</f>
        <v/>
      </c>
      <c r="C79" s="150" t="str">
        <f>IF(アルペン女!E21="","",アルペン女!F21)</f>
        <v/>
      </c>
      <c r="D79" s="404" t="str">
        <f>IF(アルペン女!E21="","",アルペン女!E21)</f>
        <v/>
      </c>
      <c r="E79" s="404"/>
      <c r="F79" s="404"/>
      <c r="G79" s="405"/>
      <c r="H79" s="406"/>
      <c r="I79" s="407"/>
    </row>
    <row r="80" spans="1:10" s="152" customFormat="1" ht="18" customHeight="1" thickBot="1" x14ac:dyDescent="0.2">
      <c r="A80" s="194"/>
      <c r="B80" s="195"/>
      <c r="C80" s="196"/>
      <c r="D80" s="197"/>
      <c r="E80" s="197"/>
      <c r="F80" s="197"/>
      <c r="G80" s="197"/>
      <c r="H80" s="198"/>
      <c r="I80" s="198"/>
      <c r="J80" s="196"/>
    </row>
    <row r="81" spans="1:10" s="152" customFormat="1" ht="18" customHeight="1" thickBot="1" x14ac:dyDescent="0.2">
      <c r="A81" s="151"/>
      <c r="B81" s="330" t="str">
        <f>+B77</f>
        <v>《アルペン競技女子》小松市民スポーツ大会冬季大会スキー競技会個票</v>
      </c>
      <c r="C81" s="330"/>
      <c r="D81" s="330"/>
      <c r="E81" s="330"/>
      <c r="F81" s="330"/>
      <c r="G81" s="330"/>
      <c r="H81" s="330"/>
      <c r="I81" s="330"/>
    </row>
    <row r="82" spans="1:10" ht="18" customHeight="1" x14ac:dyDescent="0.15">
      <c r="A82" s="153"/>
      <c r="B82" s="397" t="str">
        <f>IF(アルペン女!E22="","",アルペン女!D22)</f>
        <v/>
      </c>
      <c r="C82" s="398"/>
      <c r="D82" s="399" t="s">
        <v>261</v>
      </c>
      <c r="E82" s="400"/>
      <c r="F82" s="400"/>
      <c r="G82" s="401"/>
      <c r="H82" s="402" t="s">
        <v>169</v>
      </c>
      <c r="I82" s="403"/>
    </row>
    <row r="83" spans="1:10" s="155" customFormat="1" ht="53.45" customHeight="1" thickBot="1" x14ac:dyDescent="0.2">
      <c r="A83" s="154"/>
      <c r="B83" s="149" t="str">
        <f>IF(アルペン女!E22="","",アルペン女!C22)</f>
        <v/>
      </c>
      <c r="C83" s="150" t="str">
        <f>IF(アルペン女!E22="","",アルペン女!F22)</f>
        <v/>
      </c>
      <c r="D83" s="404" t="str">
        <f>IF(アルペン女!E22="","",アルペン女!E22)</f>
        <v/>
      </c>
      <c r="E83" s="404"/>
      <c r="F83" s="404"/>
      <c r="G83" s="405"/>
      <c r="H83" s="406"/>
      <c r="I83" s="407"/>
    </row>
    <row r="84" spans="1:10" s="152" customFormat="1" ht="18" customHeight="1" thickBot="1" x14ac:dyDescent="0.2">
      <c r="A84" s="194"/>
      <c r="B84" s="195"/>
      <c r="C84" s="196"/>
      <c r="D84" s="197"/>
      <c r="E84" s="197"/>
      <c r="F84" s="197"/>
      <c r="G84" s="197"/>
      <c r="H84" s="198"/>
      <c r="I84" s="198"/>
      <c r="J84" s="196"/>
    </row>
    <row r="85" spans="1:10" s="152" customFormat="1" ht="18" customHeight="1" thickBot="1" x14ac:dyDescent="0.2">
      <c r="A85" s="151"/>
      <c r="B85" s="330" t="str">
        <f>+B81</f>
        <v>《アルペン競技女子》小松市民スポーツ大会冬季大会スキー競技会個票</v>
      </c>
      <c r="C85" s="330"/>
      <c r="D85" s="330"/>
      <c r="E85" s="330"/>
      <c r="F85" s="330"/>
      <c r="G85" s="330"/>
      <c r="H85" s="330"/>
      <c r="I85" s="330"/>
    </row>
    <row r="86" spans="1:10" ht="18" customHeight="1" x14ac:dyDescent="0.15">
      <c r="A86" s="153"/>
      <c r="B86" s="397" t="str">
        <f>IF(アルペン女!E23="","",アルペン女!D23)</f>
        <v/>
      </c>
      <c r="C86" s="398"/>
      <c r="D86" s="399" t="s">
        <v>261</v>
      </c>
      <c r="E86" s="400"/>
      <c r="F86" s="400"/>
      <c r="G86" s="401"/>
      <c r="H86" s="402" t="s">
        <v>169</v>
      </c>
      <c r="I86" s="403"/>
    </row>
    <row r="87" spans="1:10" s="155" customFormat="1" ht="53.45" customHeight="1" thickBot="1" x14ac:dyDescent="0.2">
      <c r="A87" s="154"/>
      <c r="B87" s="149" t="str">
        <f>IF(アルペン女!E23="","",アルペン女!C23)</f>
        <v/>
      </c>
      <c r="C87" s="150" t="str">
        <f>IF(アルペン女!E23="","",アルペン女!F23)</f>
        <v/>
      </c>
      <c r="D87" s="404" t="str">
        <f>IF(アルペン女!E23="","",アルペン女!E23)</f>
        <v/>
      </c>
      <c r="E87" s="404"/>
      <c r="F87" s="404"/>
      <c r="G87" s="405"/>
      <c r="H87" s="406"/>
      <c r="I87" s="407"/>
    </row>
    <row r="88" spans="1:10" s="152" customFormat="1" ht="18" customHeight="1" thickBot="1" x14ac:dyDescent="0.2">
      <c r="A88" s="194"/>
      <c r="B88" s="195"/>
      <c r="C88" s="196"/>
      <c r="D88" s="197"/>
      <c r="E88" s="197"/>
      <c r="F88" s="197"/>
      <c r="G88" s="197"/>
      <c r="H88" s="198"/>
      <c r="I88" s="198"/>
      <c r="J88" s="196"/>
    </row>
    <row r="89" spans="1:10" s="152" customFormat="1" ht="18" customHeight="1" thickBot="1" x14ac:dyDescent="0.2">
      <c r="A89" s="151"/>
      <c r="B89" s="330" t="str">
        <f>+B81</f>
        <v>《アルペン競技女子》小松市民スポーツ大会冬季大会スキー競技会個票</v>
      </c>
      <c r="C89" s="330"/>
      <c r="D89" s="330"/>
      <c r="E89" s="330"/>
      <c r="F89" s="330"/>
      <c r="G89" s="330"/>
      <c r="H89" s="330"/>
      <c r="I89" s="330"/>
    </row>
    <row r="90" spans="1:10" ht="18" customHeight="1" x14ac:dyDescent="0.15">
      <c r="A90" s="153"/>
      <c r="B90" s="397" t="str">
        <f>IF(アルペン女!E24="","",アルペン女!D24)</f>
        <v/>
      </c>
      <c r="C90" s="398"/>
      <c r="D90" s="399" t="s">
        <v>261</v>
      </c>
      <c r="E90" s="400"/>
      <c r="F90" s="400"/>
      <c r="G90" s="401"/>
      <c r="H90" s="402" t="s">
        <v>169</v>
      </c>
      <c r="I90" s="403"/>
    </row>
    <row r="91" spans="1:10" s="155" customFormat="1" ht="53.45" customHeight="1" thickBot="1" x14ac:dyDescent="0.2">
      <c r="A91" s="154"/>
      <c r="B91" s="149" t="str">
        <f>IF(アルペン女!E24="","",アルペン女!C24)</f>
        <v/>
      </c>
      <c r="C91" s="150" t="str">
        <f>IF(アルペン女!E24="","",アルペン女!F24)</f>
        <v/>
      </c>
      <c r="D91" s="404" t="str">
        <f>IF(アルペン女!E24="","",アルペン女!E24)</f>
        <v/>
      </c>
      <c r="E91" s="404"/>
      <c r="F91" s="404"/>
      <c r="G91" s="405"/>
      <c r="H91" s="406"/>
      <c r="I91" s="407"/>
    </row>
    <row r="92" spans="1:10" s="152" customFormat="1" ht="18" customHeight="1" thickBot="1" x14ac:dyDescent="0.2">
      <c r="A92" s="194"/>
      <c r="B92" s="195"/>
      <c r="C92" s="196"/>
      <c r="D92" s="197"/>
      <c r="E92" s="197"/>
      <c r="F92" s="197"/>
      <c r="G92" s="197"/>
      <c r="H92" s="198"/>
      <c r="I92" s="198"/>
      <c r="J92" s="196"/>
    </row>
    <row r="93" spans="1:10" s="152" customFormat="1" ht="18" customHeight="1" thickBot="1" x14ac:dyDescent="0.2">
      <c r="A93" s="156"/>
      <c r="B93" s="396" t="str">
        <f>+B81</f>
        <v>《アルペン競技女子》小松市民スポーツ大会冬季大会スキー競技会個票</v>
      </c>
      <c r="C93" s="396"/>
      <c r="D93" s="396"/>
      <c r="E93" s="396"/>
      <c r="F93" s="396"/>
      <c r="G93" s="396"/>
      <c r="H93" s="396"/>
      <c r="I93" s="396"/>
    </row>
    <row r="94" spans="1:10" ht="18" customHeight="1" x14ac:dyDescent="0.15">
      <c r="A94" s="153"/>
      <c r="B94" s="397" t="str">
        <f>IF(アルペン女!E25="","",アルペン女!D25)</f>
        <v/>
      </c>
      <c r="C94" s="398"/>
      <c r="D94" s="399" t="s">
        <v>261</v>
      </c>
      <c r="E94" s="400"/>
      <c r="F94" s="400"/>
      <c r="G94" s="401"/>
      <c r="H94" s="402" t="s">
        <v>169</v>
      </c>
      <c r="I94" s="403"/>
    </row>
    <row r="95" spans="1:10" s="155" customFormat="1" ht="53.45" customHeight="1" thickBot="1" x14ac:dyDescent="0.2">
      <c r="A95" s="154"/>
      <c r="B95" s="149" t="str">
        <f>IF(アルペン女!E25="","",アルペン女!C25)</f>
        <v/>
      </c>
      <c r="C95" s="150" t="str">
        <f>IF(アルペン女!E25="","",アルペン女!F25)</f>
        <v/>
      </c>
      <c r="D95" s="404" t="str">
        <f>IF(アルペン女!E25="","",アルペン女!E25)</f>
        <v/>
      </c>
      <c r="E95" s="404"/>
      <c r="F95" s="404"/>
      <c r="G95" s="405"/>
      <c r="H95" s="406"/>
      <c r="I95" s="407"/>
    </row>
    <row r="96" spans="1:10" s="152" customFormat="1" ht="18" customHeight="1" thickBot="1" x14ac:dyDescent="0.2">
      <c r="A96" s="194"/>
      <c r="B96" s="195"/>
      <c r="C96" s="196"/>
      <c r="D96" s="197"/>
      <c r="E96" s="197"/>
      <c r="F96" s="197"/>
      <c r="G96" s="197"/>
      <c r="H96" s="198"/>
      <c r="I96" s="198"/>
      <c r="J96" s="196"/>
    </row>
    <row r="97" spans="1:10" s="152" customFormat="1" ht="18" customHeight="1" thickBot="1" x14ac:dyDescent="0.2">
      <c r="A97" s="151"/>
      <c r="B97" s="330" t="str">
        <f>+B81</f>
        <v>《アルペン競技女子》小松市民スポーツ大会冬季大会スキー競技会個票</v>
      </c>
      <c r="C97" s="330"/>
      <c r="D97" s="330"/>
      <c r="E97" s="330"/>
      <c r="F97" s="330"/>
      <c r="G97" s="330"/>
      <c r="H97" s="330"/>
      <c r="I97" s="330"/>
    </row>
    <row r="98" spans="1:10" ht="18" customHeight="1" x14ac:dyDescent="0.15">
      <c r="A98" s="153"/>
      <c r="B98" s="397" t="str">
        <f>IF(アルペン女!E26="","",アルペン女!D26)</f>
        <v/>
      </c>
      <c r="C98" s="398"/>
      <c r="D98" s="399" t="s">
        <v>261</v>
      </c>
      <c r="E98" s="400"/>
      <c r="F98" s="400"/>
      <c r="G98" s="401"/>
      <c r="H98" s="402" t="s">
        <v>169</v>
      </c>
      <c r="I98" s="403"/>
    </row>
    <row r="99" spans="1:10" s="155" customFormat="1" ht="53.45" customHeight="1" thickBot="1" x14ac:dyDescent="0.2">
      <c r="A99" s="154"/>
      <c r="B99" s="149" t="str">
        <f>IF(アルペン女!E26="","",アルペン女!C26)</f>
        <v/>
      </c>
      <c r="C99" s="150" t="str">
        <f>IF(アルペン女!E26="","",アルペン女!F26)</f>
        <v/>
      </c>
      <c r="D99" s="404" t="str">
        <f>IF(アルペン女!E26="","",アルペン女!E26)</f>
        <v/>
      </c>
      <c r="E99" s="404"/>
      <c r="F99" s="404"/>
      <c r="G99" s="405"/>
      <c r="H99" s="406"/>
      <c r="I99" s="407"/>
    </row>
    <row r="100" spans="1:10" s="152" customFormat="1" ht="18" customHeight="1" thickBot="1" x14ac:dyDescent="0.2">
      <c r="A100" s="194"/>
      <c r="B100" s="195"/>
      <c r="C100" s="196"/>
      <c r="D100" s="197"/>
      <c r="E100" s="197"/>
      <c r="F100" s="197"/>
      <c r="G100" s="197"/>
      <c r="H100" s="198"/>
      <c r="I100" s="198"/>
      <c r="J100" s="196"/>
    </row>
    <row r="101" spans="1:10" s="152" customFormat="1" ht="18" customHeight="1" thickBot="1" x14ac:dyDescent="0.2">
      <c r="A101" s="156"/>
      <c r="B101" s="396" t="str">
        <f>+B97</f>
        <v>《アルペン競技女子》小松市民スポーツ大会冬季大会スキー競技会個票</v>
      </c>
      <c r="C101" s="396"/>
      <c r="D101" s="396"/>
      <c r="E101" s="396"/>
      <c r="F101" s="396"/>
      <c r="G101" s="396"/>
      <c r="H101" s="396"/>
      <c r="I101" s="396"/>
    </row>
    <row r="102" spans="1:10" ht="18" customHeight="1" x14ac:dyDescent="0.15">
      <c r="A102" s="153"/>
      <c r="B102" s="397" t="str">
        <f>IF(アルペン女!E27="","",アルペン女!D27)</f>
        <v/>
      </c>
      <c r="C102" s="398"/>
      <c r="D102" s="399" t="s">
        <v>261</v>
      </c>
      <c r="E102" s="400"/>
      <c r="F102" s="400"/>
      <c r="G102" s="401"/>
      <c r="H102" s="402" t="s">
        <v>169</v>
      </c>
      <c r="I102" s="403"/>
    </row>
    <row r="103" spans="1:10" s="155" customFormat="1" ht="53.45" customHeight="1" thickBot="1" x14ac:dyDescent="0.2">
      <c r="A103" s="154"/>
      <c r="B103" s="149" t="str">
        <f>IF(アルペン女!E27="","",アルペン女!C27)</f>
        <v/>
      </c>
      <c r="C103" s="150" t="str">
        <f>IF(アルペン女!E27="","",アルペン女!F27)</f>
        <v/>
      </c>
      <c r="D103" s="404" t="str">
        <f>IF(アルペン女!E27="","",アルペン女!E27)</f>
        <v/>
      </c>
      <c r="E103" s="404"/>
      <c r="F103" s="404"/>
      <c r="G103" s="405"/>
      <c r="H103" s="406"/>
      <c r="I103" s="407"/>
    </row>
    <row r="104" spans="1:10" s="152" customFormat="1" ht="18" customHeight="1" thickBot="1" x14ac:dyDescent="0.2">
      <c r="A104" s="194"/>
      <c r="B104" s="195"/>
      <c r="C104" s="196"/>
      <c r="D104" s="197"/>
      <c r="E104" s="197"/>
      <c r="F104" s="197"/>
      <c r="G104" s="197"/>
      <c r="H104" s="198"/>
      <c r="I104" s="198"/>
      <c r="J104" s="196"/>
    </row>
    <row r="105" spans="1:10" s="152" customFormat="1" ht="18" customHeight="1" thickBot="1" x14ac:dyDescent="0.2">
      <c r="A105" s="151"/>
      <c r="B105" s="330" t="str">
        <f>+B97</f>
        <v>《アルペン競技女子》小松市民スポーツ大会冬季大会スキー競技会個票</v>
      </c>
      <c r="C105" s="330"/>
      <c r="D105" s="330"/>
      <c r="E105" s="330"/>
      <c r="F105" s="330"/>
      <c r="G105" s="330"/>
      <c r="H105" s="330"/>
      <c r="I105" s="330"/>
    </row>
    <row r="106" spans="1:10" ht="18" customHeight="1" x14ac:dyDescent="0.15">
      <c r="A106" s="153"/>
      <c r="B106" s="397" t="str">
        <f>IF(アルペン女!E28="","",アルペン女!D28)</f>
        <v/>
      </c>
      <c r="C106" s="398"/>
      <c r="D106" s="399" t="s">
        <v>261</v>
      </c>
      <c r="E106" s="400"/>
      <c r="F106" s="400"/>
      <c r="G106" s="401"/>
      <c r="H106" s="402" t="s">
        <v>169</v>
      </c>
      <c r="I106" s="403"/>
    </row>
    <row r="107" spans="1:10" s="155" customFormat="1" ht="53.45" customHeight="1" thickBot="1" x14ac:dyDescent="0.2">
      <c r="A107" s="154"/>
      <c r="B107" s="149" t="str">
        <f>IF(アルペン女!E28="","",アルペン女!C28)</f>
        <v/>
      </c>
      <c r="C107" s="150" t="str">
        <f>IF(アルペン女!E28="","",アルペン女!F28)</f>
        <v/>
      </c>
      <c r="D107" s="404" t="str">
        <f>IF(アルペン女!E28="","",アルペン女!E28)</f>
        <v/>
      </c>
      <c r="E107" s="404"/>
      <c r="F107" s="404"/>
      <c r="G107" s="405"/>
      <c r="H107" s="406"/>
      <c r="I107" s="407"/>
    </row>
    <row r="108" spans="1:10" s="152" customFormat="1" ht="18" customHeight="1" thickBot="1" x14ac:dyDescent="0.2">
      <c r="A108" s="194"/>
      <c r="B108" s="195"/>
      <c r="C108" s="196"/>
      <c r="D108" s="197"/>
      <c r="E108" s="197"/>
      <c r="F108" s="197"/>
      <c r="G108" s="197"/>
      <c r="H108" s="198"/>
      <c r="I108" s="198"/>
      <c r="J108" s="196"/>
    </row>
    <row r="109" spans="1:10" s="152" customFormat="1" ht="18" customHeight="1" thickBot="1" x14ac:dyDescent="0.2">
      <c r="A109" s="156"/>
      <c r="B109" s="396" t="str">
        <f>+B97</f>
        <v>《アルペン競技女子》小松市民スポーツ大会冬季大会スキー競技会個票</v>
      </c>
      <c r="C109" s="396"/>
      <c r="D109" s="396"/>
      <c r="E109" s="396"/>
      <c r="F109" s="396"/>
      <c r="G109" s="396"/>
      <c r="H109" s="396"/>
      <c r="I109" s="396"/>
    </row>
    <row r="110" spans="1:10" ht="18" customHeight="1" x14ac:dyDescent="0.15">
      <c r="A110" s="153"/>
      <c r="B110" s="397" t="str">
        <f>IF(アルペン女!E29="","",アルペン女!D29)</f>
        <v/>
      </c>
      <c r="C110" s="398"/>
      <c r="D110" s="399" t="s">
        <v>261</v>
      </c>
      <c r="E110" s="400"/>
      <c r="F110" s="400"/>
      <c r="G110" s="401"/>
      <c r="H110" s="402" t="s">
        <v>169</v>
      </c>
      <c r="I110" s="403"/>
    </row>
    <row r="111" spans="1:10" s="155" customFormat="1" ht="53.45" customHeight="1" thickBot="1" x14ac:dyDescent="0.2">
      <c r="A111" s="154"/>
      <c r="B111" s="149" t="str">
        <f>IF(アルペン女!E29="","",アルペン女!C29)</f>
        <v/>
      </c>
      <c r="C111" s="150" t="str">
        <f>IF(アルペン女!E29="","",アルペン女!F29)</f>
        <v/>
      </c>
      <c r="D111" s="404" t="str">
        <f>IF(アルペン女!E29="","",アルペン女!E29)</f>
        <v/>
      </c>
      <c r="E111" s="404"/>
      <c r="F111" s="404"/>
      <c r="G111" s="405"/>
      <c r="H111" s="406"/>
      <c r="I111" s="407"/>
    </row>
    <row r="112" spans="1:10" s="152" customFormat="1" ht="18" customHeight="1" thickBot="1" x14ac:dyDescent="0.2">
      <c r="A112" s="194"/>
      <c r="B112" s="195"/>
      <c r="C112" s="196"/>
      <c r="D112" s="197"/>
      <c r="E112" s="197"/>
      <c r="F112" s="197"/>
      <c r="G112" s="197"/>
      <c r="H112" s="198"/>
      <c r="I112" s="198"/>
      <c r="J112" s="196"/>
    </row>
    <row r="113" spans="1:10" s="152" customFormat="1" ht="18" customHeight="1" thickBot="1" x14ac:dyDescent="0.2">
      <c r="A113" s="151"/>
      <c r="B113" s="330" t="str">
        <f>+B97</f>
        <v>《アルペン競技女子》小松市民スポーツ大会冬季大会スキー競技会個票</v>
      </c>
      <c r="C113" s="330"/>
      <c r="D113" s="330"/>
      <c r="E113" s="330"/>
      <c r="F113" s="330"/>
      <c r="G113" s="330"/>
      <c r="H113" s="330"/>
      <c r="I113" s="330"/>
    </row>
    <row r="114" spans="1:10" ht="18" customHeight="1" x14ac:dyDescent="0.15">
      <c r="A114" s="153"/>
      <c r="B114" s="397" t="str">
        <f>IF(アルペン女!E30="","",アルペン女!D30)</f>
        <v/>
      </c>
      <c r="C114" s="398"/>
      <c r="D114" s="399" t="s">
        <v>261</v>
      </c>
      <c r="E114" s="400"/>
      <c r="F114" s="400"/>
      <c r="G114" s="401"/>
      <c r="H114" s="402" t="s">
        <v>169</v>
      </c>
      <c r="I114" s="403"/>
    </row>
    <row r="115" spans="1:10" s="155" customFormat="1" ht="53.45" customHeight="1" thickBot="1" x14ac:dyDescent="0.2">
      <c r="A115" s="154"/>
      <c r="B115" s="149" t="str">
        <f>IF(アルペン女!E30="","",アルペン女!C30)</f>
        <v/>
      </c>
      <c r="C115" s="150" t="str">
        <f>IF(アルペン女!E30="","",アルペン女!F30)</f>
        <v/>
      </c>
      <c r="D115" s="404" t="str">
        <f>IF(アルペン女!E30="","",アルペン女!E30)</f>
        <v/>
      </c>
      <c r="E115" s="404"/>
      <c r="F115" s="404"/>
      <c r="G115" s="405"/>
      <c r="H115" s="406"/>
      <c r="I115" s="407"/>
    </row>
    <row r="116" spans="1:10" s="152" customFormat="1" ht="18" customHeight="1" thickBot="1" x14ac:dyDescent="0.2">
      <c r="A116" s="194"/>
      <c r="B116" s="195"/>
      <c r="C116" s="196"/>
      <c r="D116" s="197"/>
      <c r="E116" s="197"/>
      <c r="F116" s="197"/>
      <c r="G116" s="197"/>
      <c r="H116" s="198"/>
      <c r="I116" s="198"/>
      <c r="J116" s="196"/>
    </row>
    <row r="117" spans="1:10" s="152" customFormat="1" ht="18" customHeight="1" thickBot="1" x14ac:dyDescent="0.2">
      <c r="A117" s="156"/>
      <c r="B117" s="330" t="str">
        <f>+B113</f>
        <v>《アルペン競技女子》小松市民スポーツ大会冬季大会スキー競技会個票</v>
      </c>
      <c r="C117" s="330"/>
      <c r="D117" s="330"/>
      <c r="E117" s="330"/>
      <c r="F117" s="330"/>
      <c r="G117" s="330"/>
      <c r="H117" s="330"/>
      <c r="I117" s="330"/>
    </row>
    <row r="118" spans="1:10" ht="18" customHeight="1" x14ac:dyDescent="0.15">
      <c r="A118" s="153"/>
      <c r="B118" s="397" t="str">
        <f>IF(アルペン女!E31="","",アルペン女!D31)</f>
        <v/>
      </c>
      <c r="C118" s="398"/>
      <c r="D118" s="399" t="s">
        <v>261</v>
      </c>
      <c r="E118" s="400"/>
      <c r="F118" s="400"/>
      <c r="G118" s="401"/>
      <c r="H118" s="402" t="s">
        <v>169</v>
      </c>
      <c r="I118" s="403"/>
    </row>
    <row r="119" spans="1:10" s="155" customFormat="1" ht="53.45" customHeight="1" thickBot="1" x14ac:dyDescent="0.2">
      <c r="A119" s="154"/>
      <c r="B119" s="149" t="str">
        <f>IF(アルペン女!E31="","",アルペン女!C31)</f>
        <v/>
      </c>
      <c r="C119" s="150" t="str">
        <f>IF(アルペン女!E31="","",アルペン女!F31)</f>
        <v/>
      </c>
      <c r="D119" s="404" t="str">
        <f>IF(アルペン女!E31="","",アルペン女!E31)</f>
        <v/>
      </c>
      <c r="E119" s="404"/>
      <c r="F119" s="404"/>
      <c r="G119" s="405"/>
      <c r="H119" s="406"/>
      <c r="I119" s="407"/>
    </row>
    <row r="120" spans="1:10" s="152" customFormat="1" ht="18" customHeight="1" thickBot="1" x14ac:dyDescent="0.2">
      <c r="A120" s="194"/>
      <c r="B120" s="195"/>
      <c r="C120" s="196"/>
      <c r="D120" s="197"/>
      <c r="E120" s="197"/>
      <c r="F120" s="197"/>
      <c r="G120" s="197"/>
      <c r="H120" s="198"/>
      <c r="I120" s="198"/>
      <c r="J120" s="196"/>
    </row>
    <row r="121" spans="1:10" s="152" customFormat="1" ht="18" customHeight="1" thickBot="1" x14ac:dyDescent="0.2">
      <c r="A121" s="151"/>
      <c r="B121" s="330" t="str">
        <f>+B117</f>
        <v>《アルペン競技女子》小松市民スポーツ大会冬季大会スキー競技会個票</v>
      </c>
      <c r="C121" s="330"/>
      <c r="D121" s="330"/>
      <c r="E121" s="330"/>
      <c r="F121" s="330"/>
      <c r="G121" s="330"/>
      <c r="H121" s="330"/>
      <c r="I121" s="330"/>
    </row>
    <row r="122" spans="1:10" ht="18" customHeight="1" x14ac:dyDescent="0.15">
      <c r="A122" s="153"/>
      <c r="B122" s="397" t="str">
        <f>IF(アルペン女!E32="","",アルペン女!D32)</f>
        <v/>
      </c>
      <c r="C122" s="398"/>
      <c r="D122" s="399" t="s">
        <v>261</v>
      </c>
      <c r="E122" s="400"/>
      <c r="F122" s="400"/>
      <c r="G122" s="401"/>
      <c r="H122" s="402" t="s">
        <v>169</v>
      </c>
      <c r="I122" s="403"/>
    </row>
    <row r="123" spans="1:10" s="155" customFormat="1" ht="53.45" customHeight="1" thickBot="1" x14ac:dyDescent="0.2">
      <c r="A123" s="154"/>
      <c r="B123" s="149" t="str">
        <f>IF(アルペン女!E32="","",アルペン女!C32)</f>
        <v/>
      </c>
      <c r="C123" s="150" t="str">
        <f>IF(アルペン女!E32="","",アルペン女!F32)</f>
        <v/>
      </c>
      <c r="D123" s="404" t="str">
        <f>IF(アルペン女!E32="","",アルペン女!E32)</f>
        <v/>
      </c>
      <c r="E123" s="404"/>
      <c r="F123" s="404"/>
      <c r="G123" s="405"/>
      <c r="H123" s="406"/>
      <c r="I123" s="407"/>
    </row>
    <row r="124" spans="1:10" s="152" customFormat="1" ht="18" customHeight="1" thickBot="1" x14ac:dyDescent="0.2">
      <c r="A124" s="194"/>
      <c r="B124" s="195"/>
      <c r="C124" s="196"/>
      <c r="D124" s="197"/>
      <c r="E124" s="197"/>
      <c r="F124" s="197"/>
      <c r="G124" s="197"/>
      <c r="H124" s="198"/>
      <c r="I124" s="198"/>
      <c r="J124" s="196"/>
    </row>
    <row r="125" spans="1:10" s="152" customFormat="1" ht="18" customHeight="1" thickBot="1" x14ac:dyDescent="0.2">
      <c r="A125" s="151"/>
      <c r="B125" s="330" t="str">
        <f>+B117</f>
        <v>《アルペン競技女子》小松市民スポーツ大会冬季大会スキー競技会個票</v>
      </c>
      <c r="C125" s="330"/>
      <c r="D125" s="330"/>
      <c r="E125" s="330"/>
      <c r="F125" s="330"/>
      <c r="G125" s="330"/>
      <c r="H125" s="330"/>
      <c r="I125" s="330"/>
    </row>
    <row r="126" spans="1:10" ht="18" customHeight="1" x14ac:dyDescent="0.15">
      <c r="A126" s="153"/>
      <c r="B126" s="397" t="str">
        <f>IF(アルペン女!E33="","",アルペン女!D33)</f>
        <v/>
      </c>
      <c r="C126" s="398"/>
      <c r="D126" s="399" t="s">
        <v>261</v>
      </c>
      <c r="E126" s="400"/>
      <c r="F126" s="400"/>
      <c r="G126" s="401"/>
      <c r="H126" s="402" t="s">
        <v>169</v>
      </c>
      <c r="I126" s="403"/>
    </row>
    <row r="127" spans="1:10" s="155" customFormat="1" ht="53.45" customHeight="1" thickBot="1" x14ac:dyDescent="0.2">
      <c r="A127" s="154"/>
      <c r="B127" s="149" t="str">
        <f>IF(アルペン女!E33="","",アルペン女!C33)</f>
        <v/>
      </c>
      <c r="C127" s="150" t="str">
        <f>IF(アルペン女!E33="","",アルペン女!F33)</f>
        <v/>
      </c>
      <c r="D127" s="404" t="str">
        <f>IF(アルペン女!E33="","",アルペン女!E33)</f>
        <v/>
      </c>
      <c r="E127" s="404"/>
      <c r="F127" s="404"/>
      <c r="G127" s="405"/>
      <c r="H127" s="406"/>
      <c r="I127" s="407"/>
    </row>
    <row r="128" spans="1:10" s="152" customFormat="1" ht="18" customHeight="1" thickBot="1" x14ac:dyDescent="0.2">
      <c r="A128" s="194"/>
      <c r="B128" s="195"/>
      <c r="C128" s="196"/>
      <c r="D128" s="197"/>
      <c r="E128" s="197"/>
      <c r="F128" s="197"/>
      <c r="G128" s="197"/>
      <c r="H128" s="198"/>
      <c r="I128" s="198"/>
      <c r="J128" s="196"/>
    </row>
    <row r="129" spans="1:10" s="152" customFormat="1" ht="18" customHeight="1" thickBot="1" x14ac:dyDescent="0.2">
      <c r="A129" s="151"/>
      <c r="B129" s="396" t="str">
        <f>+B117</f>
        <v>《アルペン競技女子》小松市民スポーツ大会冬季大会スキー競技会個票</v>
      </c>
      <c r="C129" s="396"/>
      <c r="D129" s="396"/>
      <c r="E129" s="396"/>
      <c r="F129" s="396"/>
      <c r="G129" s="396"/>
      <c r="H129" s="396"/>
      <c r="I129" s="396"/>
    </row>
    <row r="130" spans="1:10" ht="18" customHeight="1" x14ac:dyDescent="0.15">
      <c r="A130" s="153"/>
      <c r="B130" s="397" t="str">
        <f>IF(アルペン女!E34="","",アルペン女!D34)</f>
        <v/>
      </c>
      <c r="C130" s="398"/>
      <c r="D130" s="399" t="s">
        <v>261</v>
      </c>
      <c r="E130" s="400"/>
      <c r="F130" s="400"/>
      <c r="G130" s="401"/>
      <c r="H130" s="402" t="s">
        <v>169</v>
      </c>
      <c r="I130" s="403"/>
    </row>
    <row r="131" spans="1:10" s="155" customFormat="1" ht="53.45" customHeight="1" thickBot="1" x14ac:dyDescent="0.2">
      <c r="A131" s="154"/>
      <c r="B131" s="149" t="str">
        <f>IF(アルペン女!E34="","",アルペン女!C34)</f>
        <v/>
      </c>
      <c r="C131" s="150" t="str">
        <f>IF(アルペン女!E34="","",アルペン女!F34)</f>
        <v/>
      </c>
      <c r="D131" s="404" t="str">
        <f>IF(アルペン女!E34="","",アルペン女!E34)</f>
        <v/>
      </c>
      <c r="E131" s="404"/>
      <c r="F131" s="404"/>
      <c r="G131" s="405"/>
      <c r="H131" s="406"/>
      <c r="I131" s="407"/>
    </row>
    <row r="132" spans="1:10" s="152" customFormat="1" ht="18" customHeight="1" thickBot="1" x14ac:dyDescent="0.2">
      <c r="A132" s="194"/>
      <c r="B132" s="195"/>
      <c r="C132" s="196"/>
      <c r="D132" s="197"/>
      <c r="E132" s="197"/>
      <c r="F132" s="197"/>
      <c r="G132" s="197"/>
      <c r="H132" s="198"/>
      <c r="I132" s="198"/>
      <c r="J132" s="196"/>
    </row>
    <row r="133" spans="1:10" s="152" customFormat="1" ht="18" customHeight="1" thickBot="1" x14ac:dyDescent="0.2">
      <c r="A133" s="156"/>
      <c r="B133" s="330" t="str">
        <f>+B117</f>
        <v>《アルペン競技女子》小松市民スポーツ大会冬季大会スキー競技会個票</v>
      </c>
      <c r="C133" s="330"/>
      <c r="D133" s="330"/>
      <c r="E133" s="330"/>
      <c r="F133" s="330"/>
      <c r="G133" s="330"/>
      <c r="H133" s="330"/>
      <c r="I133" s="330"/>
    </row>
    <row r="134" spans="1:10" ht="18" customHeight="1" x14ac:dyDescent="0.15">
      <c r="A134" s="153"/>
      <c r="B134" s="397" t="str">
        <f>IF(アルペン女!E35="","",アルペン女!D35)</f>
        <v/>
      </c>
      <c r="C134" s="398"/>
      <c r="D134" s="399" t="s">
        <v>261</v>
      </c>
      <c r="E134" s="400"/>
      <c r="F134" s="400"/>
      <c r="G134" s="401"/>
      <c r="H134" s="402" t="s">
        <v>169</v>
      </c>
      <c r="I134" s="403"/>
    </row>
    <row r="135" spans="1:10" s="155" customFormat="1" ht="53.45" customHeight="1" thickBot="1" x14ac:dyDescent="0.2">
      <c r="A135" s="154"/>
      <c r="B135" s="149" t="str">
        <f>IF(アルペン女!E35="","",アルペン女!C35)</f>
        <v/>
      </c>
      <c r="C135" s="150" t="str">
        <f>IF(アルペン女!E35="","",アルペン女!F35)</f>
        <v/>
      </c>
      <c r="D135" s="404" t="str">
        <f>IF(アルペン女!E35="","",アルペン女!E35)</f>
        <v/>
      </c>
      <c r="E135" s="404"/>
      <c r="F135" s="404"/>
      <c r="G135" s="405"/>
      <c r="H135" s="406"/>
      <c r="I135" s="407"/>
    </row>
    <row r="136" spans="1:10" s="152" customFormat="1" ht="18" customHeight="1" thickBot="1" x14ac:dyDescent="0.2">
      <c r="A136" s="194"/>
      <c r="B136" s="195"/>
      <c r="C136" s="196"/>
      <c r="D136" s="197"/>
      <c r="E136" s="197"/>
      <c r="F136" s="197"/>
      <c r="G136" s="197"/>
      <c r="H136" s="198"/>
      <c r="I136" s="198"/>
      <c r="J136" s="196"/>
    </row>
    <row r="137" spans="1:10" s="152" customFormat="1" ht="18" customHeight="1" thickBot="1" x14ac:dyDescent="0.2">
      <c r="A137" s="151"/>
      <c r="B137" s="396" t="str">
        <f>+B133</f>
        <v>《アルペン競技女子》小松市民スポーツ大会冬季大会スキー競技会個票</v>
      </c>
      <c r="C137" s="396"/>
      <c r="D137" s="396"/>
      <c r="E137" s="396"/>
      <c r="F137" s="396"/>
      <c r="G137" s="396"/>
      <c r="H137" s="396"/>
      <c r="I137" s="396"/>
    </row>
    <row r="138" spans="1:10" ht="18" customHeight="1" x14ac:dyDescent="0.15">
      <c r="A138" s="153"/>
      <c r="B138" s="397" t="str">
        <f>IF(アルペン女!E36="","",アルペン女!D36)</f>
        <v/>
      </c>
      <c r="C138" s="398"/>
      <c r="D138" s="399" t="s">
        <v>261</v>
      </c>
      <c r="E138" s="400"/>
      <c r="F138" s="400"/>
      <c r="G138" s="401"/>
      <c r="H138" s="402" t="s">
        <v>169</v>
      </c>
      <c r="I138" s="403"/>
    </row>
    <row r="139" spans="1:10" s="155" customFormat="1" ht="53.45" customHeight="1" thickBot="1" x14ac:dyDescent="0.2">
      <c r="A139" s="154"/>
      <c r="B139" s="149" t="str">
        <f>IF(アルペン女!E36="","",アルペン女!C36)</f>
        <v/>
      </c>
      <c r="C139" s="150" t="str">
        <f>IF(アルペン女!E36="","",アルペン女!F36)</f>
        <v/>
      </c>
      <c r="D139" s="404" t="str">
        <f>IF(アルペン女!E36="","",アルペン女!E36)</f>
        <v/>
      </c>
      <c r="E139" s="404"/>
      <c r="F139" s="404"/>
      <c r="G139" s="405"/>
      <c r="H139" s="406"/>
      <c r="I139" s="407"/>
    </row>
    <row r="140" spans="1:10" s="152" customFormat="1" ht="18" customHeight="1" thickBot="1" x14ac:dyDescent="0.2">
      <c r="A140" s="194"/>
      <c r="B140" s="195"/>
      <c r="C140" s="196"/>
      <c r="D140" s="197"/>
      <c r="E140" s="197"/>
      <c r="F140" s="197"/>
      <c r="G140" s="197"/>
      <c r="H140" s="198"/>
      <c r="I140" s="198"/>
      <c r="J140" s="196"/>
    </row>
    <row r="141" spans="1:10" s="152" customFormat="1" ht="18" customHeight="1" thickBot="1" x14ac:dyDescent="0.2">
      <c r="A141" s="156"/>
      <c r="B141" s="330" t="str">
        <f>+B133</f>
        <v>《アルペン競技女子》小松市民スポーツ大会冬季大会スキー競技会個票</v>
      </c>
      <c r="C141" s="330"/>
      <c r="D141" s="330"/>
      <c r="E141" s="330"/>
      <c r="F141" s="330"/>
      <c r="G141" s="330"/>
      <c r="H141" s="330"/>
      <c r="I141" s="330"/>
    </row>
    <row r="142" spans="1:10" ht="18" customHeight="1" x14ac:dyDescent="0.15">
      <c r="A142" s="153"/>
      <c r="B142" s="397" t="str">
        <f>IF(アルペン女!E38="","",アルペン女!D38)</f>
        <v/>
      </c>
      <c r="C142" s="398"/>
      <c r="D142" s="399" t="s">
        <v>261</v>
      </c>
      <c r="E142" s="400"/>
      <c r="F142" s="400"/>
      <c r="G142" s="401"/>
      <c r="H142" s="402" t="s">
        <v>169</v>
      </c>
      <c r="I142" s="403"/>
    </row>
    <row r="143" spans="1:10" s="155" customFormat="1" ht="53.45" customHeight="1" thickBot="1" x14ac:dyDescent="0.2">
      <c r="A143" s="154"/>
      <c r="B143" s="149" t="str">
        <f>IF(アルペン女!E37="","",アルペン女!C37)</f>
        <v/>
      </c>
      <c r="C143" s="150" t="str">
        <f>IF(アルペン女!E37="","",アルペン女!F37)</f>
        <v/>
      </c>
      <c r="D143" s="404" t="str">
        <f>IF(アルペン女!E37="","",アルペン女!E37)</f>
        <v/>
      </c>
      <c r="E143" s="404"/>
      <c r="F143" s="404"/>
      <c r="G143" s="405"/>
      <c r="H143" s="406"/>
      <c r="I143" s="407"/>
    </row>
    <row r="144" spans="1:10" s="152" customFormat="1" ht="18" customHeight="1" thickBot="1" x14ac:dyDescent="0.2">
      <c r="A144" s="194"/>
      <c r="B144" s="195"/>
      <c r="C144" s="196"/>
      <c r="D144" s="197"/>
      <c r="E144" s="197"/>
      <c r="F144" s="197"/>
      <c r="G144" s="197"/>
      <c r="H144" s="198"/>
      <c r="I144" s="198"/>
      <c r="J144" s="196"/>
    </row>
    <row r="145" spans="1:10" s="152" customFormat="1" ht="18" customHeight="1" thickBot="1" x14ac:dyDescent="0.2">
      <c r="A145" s="151"/>
      <c r="B145" s="396" t="str">
        <f>+B133</f>
        <v>《アルペン競技女子》小松市民スポーツ大会冬季大会スキー競技会個票</v>
      </c>
      <c r="C145" s="396"/>
      <c r="D145" s="396"/>
      <c r="E145" s="396"/>
      <c r="F145" s="396"/>
      <c r="G145" s="396"/>
      <c r="H145" s="396"/>
      <c r="I145" s="396"/>
    </row>
    <row r="146" spans="1:10" ht="18" customHeight="1" x14ac:dyDescent="0.15">
      <c r="A146" s="153"/>
      <c r="B146" s="397" t="str">
        <f>IF(アルペン女!E38="","",アルペン女!D38)</f>
        <v/>
      </c>
      <c r="C146" s="398"/>
      <c r="D146" s="399" t="s">
        <v>261</v>
      </c>
      <c r="E146" s="400"/>
      <c r="F146" s="400"/>
      <c r="G146" s="401"/>
      <c r="H146" s="402" t="s">
        <v>169</v>
      </c>
      <c r="I146" s="403"/>
    </row>
    <row r="147" spans="1:10" s="155" customFormat="1" ht="53.45" customHeight="1" thickBot="1" x14ac:dyDescent="0.2">
      <c r="A147" s="154"/>
      <c r="B147" s="149" t="str">
        <f>IF(アルペン女!E38="","",アルペン女!C38)</f>
        <v/>
      </c>
      <c r="C147" s="150" t="str">
        <f>IF(アルペン女!E38="","",アルペン女!F38)</f>
        <v/>
      </c>
      <c r="D147" s="404" t="str">
        <f>IF(アルペン女!E38="","",アルペン女!E38)</f>
        <v/>
      </c>
      <c r="E147" s="404"/>
      <c r="F147" s="404"/>
      <c r="G147" s="405"/>
      <c r="H147" s="406"/>
      <c r="I147" s="407"/>
    </row>
    <row r="148" spans="1:10" s="152" customFormat="1" ht="18" customHeight="1" thickBot="1" x14ac:dyDescent="0.2">
      <c r="A148" s="194"/>
      <c r="B148" s="195"/>
      <c r="C148" s="196"/>
      <c r="D148" s="197"/>
      <c r="E148" s="197"/>
      <c r="F148" s="197"/>
      <c r="G148" s="197"/>
      <c r="H148" s="198"/>
      <c r="I148" s="198"/>
      <c r="J148" s="196"/>
    </row>
    <row r="149" spans="1:10" s="152" customFormat="1" ht="18" customHeight="1" thickBot="1" x14ac:dyDescent="0.2">
      <c r="A149" s="156"/>
      <c r="B149" s="330" t="str">
        <f>+B133</f>
        <v>《アルペン競技女子》小松市民スポーツ大会冬季大会スキー競技会個票</v>
      </c>
      <c r="C149" s="330"/>
      <c r="D149" s="330"/>
      <c r="E149" s="330"/>
      <c r="F149" s="330"/>
      <c r="G149" s="330"/>
      <c r="H149" s="330"/>
      <c r="I149" s="330"/>
    </row>
    <row r="150" spans="1:10" ht="18" customHeight="1" x14ac:dyDescent="0.15">
      <c r="A150" s="153"/>
      <c r="B150" s="397" t="str">
        <f>IF(アルペン女!E39="","",アルペン女!D39)</f>
        <v/>
      </c>
      <c r="C150" s="398"/>
      <c r="D150" s="399" t="s">
        <v>261</v>
      </c>
      <c r="E150" s="400"/>
      <c r="F150" s="400"/>
      <c r="G150" s="401"/>
      <c r="H150" s="402" t="s">
        <v>169</v>
      </c>
      <c r="I150" s="403"/>
    </row>
    <row r="151" spans="1:10" s="155" customFormat="1" ht="53.45" customHeight="1" thickBot="1" x14ac:dyDescent="0.2">
      <c r="A151" s="154"/>
      <c r="B151" s="149" t="str">
        <f>IF(アルペン女!E39="","",アルペン女!C39)</f>
        <v/>
      </c>
      <c r="C151" s="150" t="str">
        <f>IF(アルペン女!E39="","",アルペン女!F39)</f>
        <v/>
      </c>
      <c r="D151" s="404" t="str">
        <f>IF(アルペン女!E39="","",アルペン女!E39)</f>
        <v/>
      </c>
      <c r="E151" s="404"/>
      <c r="F151" s="404"/>
      <c r="G151" s="405"/>
      <c r="H151" s="406"/>
      <c r="I151" s="407"/>
    </row>
    <row r="152" spans="1:10" s="152" customFormat="1" ht="18" customHeight="1" thickBot="1" x14ac:dyDescent="0.2">
      <c r="A152" s="194"/>
      <c r="B152" s="195"/>
      <c r="C152" s="196"/>
      <c r="D152" s="197"/>
      <c r="E152" s="197"/>
      <c r="F152" s="197"/>
      <c r="G152" s="197"/>
      <c r="H152" s="198"/>
      <c r="I152" s="198"/>
      <c r="J152" s="196"/>
    </row>
    <row r="153" spans="1:10" s="152" customFormat="1" ht="18" customHeight="1" thickBot="1" x14ac:dyDescent="0.2">
      <c r="A153" s="151"/>
      <c r="B153" s="330" t="str">
        <f>+B137</f>
        <v>《アルペン競技女子》小松市民スポーツ大会冬季大会スキー競技会個票</v>
      </c>
      <c r="C153" s="330"/>
      <c r="D153" s="330"/>
      <c r="E153" s="330"/>
      <c r="F153" s="330"/>
      <c r="G153" s="330"/>
      <c r="H153" s="330"/>
      <c r="I153" s="330"/>
    </row>
    <row r="154" spans="1:10" ht="18" customHeight="1" x14ac:dyDescent="0.15">
      <c r="A154" s="153"/>
      <c r="B154" s="397" t="str">
        <f>IF(アルペン女!E40="","",アルペン女!D40)</f>
        <v/>
      </c>
      <c r="C154" s="398"/>
      <c r="D154" s="399" t="s">
        <v>261</v>
      </c>
      <c r="E154" s="400"/>
      <c r="F154" s="400"/>
      <c r="G154" s="401"/>
      <c r="H154" s="402" t="s">
        <v>169</v>
      </c>
      <c r="I154" s="403"/>
    </row>
    <row r="155" spans="1:10" s="155" customFormat="1" ht="53.45" customHeight="1" thickBot="1" x14ac:dyDescent="0.2">
      <c r="A155" s="154"/>
      <c r="B155" s="149" t="str">
        <f>IF(アルペン女!E40="","",アルペン女!C40)</f>
        <v/>
      </c>
      <c r="C155" s="150" t="str">
        <f>IF(アルペン女!E40="","",アルペン女!F40)</f>
        <v/>
      </c>
      <c r="D155" s="404" t="str">
        <f>IF(アルペン女!E40="","",アルペン女!E40)</f>
        <v/>
      </c>
      <c r="E155" s="404"/>
      <c r="F155" s="404"/>
      <c r="G155" s="405"/>
      <c r="H155" s="406"/>
      <c r="I155" s="407"/>
    </row>
    <row r="156" spans="1:10" s="152" customFormat="1" ht="18" customHeight="1" thickBot="1" x14ac:dyDescent="0.2">
      <c r="A156" s="194"/>
      <c r="B156" s="195"/>
      <c r="C156" s="196"/>
      <c r="D156" s="197"/>
      <c r="E156" s="197"/>
      <c r="F156" s="197"/>
      <c r="G156" s="197"/>
      <c r="H156" s="198"/>
      <c r="I156" s="198"/>
      <c r="J156" s="196"/>
    </row>
    <row r="157" spans="1:10" s="152" customFormat="1" ht="18" customHeight="1" thickBot="1" x14ac:dyDescent="0.2">
      <c r="A157" s="156"/>
      <c r="B157" s="396" t="str">
        <f>+B153</f>
        <v>《アルペン競技女子》小松市民スポーツ大会冬季大会スキー競技会個票</v>
      </c>
      <c r="C157" s="396"/>
      <c r="D157" s="396"/>
      <c r="E157" s="396"/>
      <c r="F157" s="396"/>
      <c r="G157" s="396"/>
      <c r="H157" s="396"/>
      <c r="I157" s="396"/>
    </row>
    <row r="158" spans="1:10" ht="18" customHeight="1" x14ac:dyDescent="0.15">
      <c r="A158" s="153"/>
      <c r="B158" s="397" t="str">
        <f>IF(アルペン女!E41="","",アルペン女!D41)</f>
        <v/>
      </c>
      <c r="C158" s="398"/>
      <c r="D158" s="399" t="s">
        <v>261</v>
      </c>
      <c r="E158" s="400"/>
      <c r="F158" s="400"/>
      <c r="G158" s="401"/>
      <c r="H158" s="402" t="s">
        <v>169</v>
      </c>
      <c r="I158" s="403"/>
    </row>
    <row r="159" spans="1:10" s="155" customFormat="1" ht="53.45" customHeight="1" thickBot="1" x14ac:dyDescent="0.2">
      <c r="A159" s="154"/>
      <c r="B159" s="149" t="str">
        <f>IF(アルペン女!E41="","",アルペン女!C41)</f>
        <v/>
      </c>
      <c r="C159" s="150" t="str">
        <f>IF(アルペン女!E41="","",アルペン女!F41)</f>
        <v/>
      </c>
      <c r="D159" s="404" t="str">
        <f>IF(アルペン女!E41="","",アルペン女!E41)</f>
        <v/>
      </c>
      <c r="E159" s="404"/>
      <c r="F159" s="404"/>
      <c r="G159" s="405"/>
      <c r="H159" s="406"/>
      <c r="I159" s="407"/>
    </row>
    <row r="160" spans="1:10" s="152" customFormat="1" ht="18" customHeight="1" thickBot="1" x14ac:dyDescent="0.2">
      <c r="A160" s="194"/>
      <c r="B160" s="195"/>
      <c r="C160" s="196"/>
      <c r="D160" s="197"/>
      <c r="E160" s="197"/>
      <c r="F160" s="197"/>
      <c r="G160" s="197"/>
      <c r="H160" s="198"/>
      <c r="I160" s="198"/>
      <c r="J160" s="196"/>
    </row>
  </sheetData>
  <sheetProtection algorithmName="SHA-512" hashValue="jrW5RlxnGePdbkKZoBWUyod7IQ5B3c+cZEl9O4WAqC278a60hOoaU06MnKD/u+La/mMb/Zqh7KD5Aov5zMhwrQ==" saltValue="mREbIhDyF5SI/OghuJoEwg==" spinCount="100000" sheet="1" objects="1" scenarios="1"/>
  <mergeCells count="240">
    <mergeCell ref="B157:I157"/>
    <mergeCell ref="B158:C158"/>
    <mergeCell ref="D158:G158"/>
    <mergeCell ref="H158:I158"/>
    <mergeCell ref="D159:G159"/>
    <mergeCell ref="H159:I159"/>
    <mergeCell ref="B153:I153"/>
    <mergeCell ref="B154:C154"/>
    <mergeCell ref="D154:G154"/>
    <mergeCell ref="H154:I154"/>
    <mergeCell ref="D155:G155"/>
    <mergeCell ref="H155:I155"/>
    <mergeCell ref="B149:I149"/>
    <mergeCell ref="B150:C150"/>
    <mergeCell ref="D150:G150"/>
    <mergeCell ref="H150:I150"/>
    <mergeCell ref="D151:G151"/>
    <mergeCell ref="H151:I151"/>
    <mergeCell ref="B145:I145"/>
    <mergeCell ref="B146:C146"/>
    <mergeCell ref="D146:G146"/>
    <mergeCell ref="H146:I146"/>
    <mergeCell ref="D147:G147"/>
    <mergeCell ref="H147:I147"/>
    <mergeCell ref="B141:I141"/>
    <mergeCell ref="B142:C142"/>
    <mergeCell ref="D142:G142"/>
    <mergeCell ref="H142:I142"/>
    <mergeCell ref="D143:G143"/>
    <mergeCell ref="H143:I143"/>
    <mergeCell ref="B137:I137"/>
    <mergeCell ref="B138:C138"/>
    <mergeCell ref="D138:G138"/>
    <mergeCell ref="H138:I138"/>
    <mergeCell ref="D139:G139"/>
    <mergeCell ref="H139:I139"/>
    <mergeCell ref="B133:I133"/>
    <mergeCell ref="B134:C134"/>
    <mergeCell ref="D134:G134"/>
    <mergeCell ref="H134:I134"/>
    <mergeCell ref="D135:G135"/>
    <mergeCell ref="H135:I135"/>
    <mergeCell ref="B129:I129"/>
    <mergeCell ref="B130:C130"/>
    <mergeCell ref="D130:G130"/>
    <mergeCell ref="H130:I130"/>
    <mergeCell ref="D131:G131"/>
    <mergeCell ref="H131:I131"/>
    <mergeCell ref="B125:I125"/>
    <mergeCell ref="B126:C126"/>
    <mergeCell ref="D126:G126"/>
    <mergeCell ref="H126:I126"/>
    <mergeCell ref="D127:G127"/>
    <mergeCell ref="H127:I127"/>
    <mergeCell ref="B121:I121"/>
    <mergeCell ref="B122:C122"/>
    <mergeCell ref="D122:G122"/>
    <mergeCell ref="H122:I122"/>
    <mergeCell ref="D123:G123"/>
    <mergeCell ref="H123:I123"/>
    <mergeCell ref="B117:I117"/>
    <mergeCell ref="B118:C118"/>
    <mergeCell ref="D118:G118"/>
    <mergeCell ref="H118:I118"/>
    <mergeCell ref="D119:G119"/>
    <mergeCell ref="H119:I119"/>
    <mergeCell ref="B113:I113"/>
    <mergeCell ref="B114:C114"/>
    <mergeCell ref="D114:G114"/>
    <mergeCell ref="H114:I114"/>
    <mergeCell ref="D115:G115"/>
    <mergeCell ref="H115:I115"/>
    <mergeCell ref="B109:I109"/>
    <mergeCell ref="B110:C110"/>
    <mergeCell ref="D110:G110"/>
    <mergeCell ref="H110:I110"/>
    <mergeCell ref="D111:G111"/>
    <mergeCell ref="H111:I111"/>
    <mergeCell ref="B105:I105"/>
    <mergeCell ref="B106:C106"/>
    <mergeCell ref="D106:G106"/>
    <mergeCell ref="H106:I106"/>
    <mergeCell ref="D107:G107"/>
    <mergeCell ref="H107:I107"/>
    <mergeCell ref="B101:I101"/>
    <mergeCell ref="B102:C102"/>
    <mergeCell ref="D102:G102"/>
    <mergeCell ref="H102:I102"/>
    <mergeCell ref="D103:G103"/>
    <mergeCell ref="H103:I103"/>
    <mergeCell ref="B97:I97"/>
    <mergeCell ref="B98:C98"/>
    <mergeCell ref="D98:G98"/>
    <mergeCell ref="H98:I98"/>
    <mergeCell ref="D99:G99"/>
    <mergeCell ref="H99:I99"/>
    <mergeCell ref="B93:I93"/>
    <mergeCell ref="B94:C94"/>
    <mergeCell ref="D94:G94"/>
    <mergeCell ref="H94:I94"/>
    <mergeCell ref="D95:G95"/>
    <mergeCell ref="H95:I95"/>
    <mergeCell ref="B89:I89"/>
    <mergeCell ref="B90:C90"/>
    <mergeCell ref="D90:G90"/>
    <mergeCell ref="H90:I90"/>
    <mergeCell ref="D91:G91"/>
    <mergeCell ref="H91:I91"/>
    <mergeCell ref="B85:I85"/>
    <mergeCell ref="B86:C86"/>
    <mergeCell ref="D86:G86"/>
    <mergeCell ref="H86:I86"/>
    <mergeCell ref="D87:G87"/>
    <mergeCell ref="H87:I87"/>
    <mergeCell ref="B81:I81"/>
    <mergeCell ref="B82:C82"/>
    <mergeCell ref="D82:G82"/>
    <mergeCell ref="H82:I82"/>
    <mergeCell ref="D83:G83"/>
    <mergeCell ref="H83:I83"/>
    <mergeCell ref="B77:I77"/>
    <mergeCell ref="B78:C78"/>
    <mergeCell ref="D78:G78"/>
    <mergeCell ref="H78:I78"/>
    <mergeCell ref="D79:G79"/>
    <mergeCell ref="H79:I79"/>
    <mergeCell ref="B73:I73"/>
    <mergeCell ref="B74:C74"/>
    <mergeCell ref="D74:G74"/>
    <mergeCell ref="H74:I74"/>
    <mergeCell ref="D75:G75"/>
    <mergeCell ref="H75:I75"/>
    <mergeCell ref="B69:I69"/>
    <mergeCell ref="B70:C70"/>
    <mergeCell ref="D70:G70"/>
    <mergeCell ref="H70:I70"/>
    <mergeCell ref="D71:G71"/>
    <mergeCell ref="H71:I71"/>
    <mergeCell ref="B65:I65"/>
    <mergeCell ref="B66:C66"/>
    <mergeCell ref="D66:G66"/>
    <mergeCell ref="H66:I66"/>
    <mergeCell ref="D67:G67"/>
    <mergeCell ref="H67:I67"/>
    <mergeCell ref="B61:I61"/>
    <mergeCell ref="B62:C62"/>
    <mergeCell ref="D62:G62"/>
    <mergeCell ref="H62:I62"/>
    <mergeCell ref="D63:G63"/>
    <mergeCell ref="H63:I63"/>
    <mergeCell ref="B57:I57"/>
    <mergeCell ref="B58:C58"/>
    <mergeCell ref="D58:G58"/>
    <mergeCell ref="H58:I58"/>
    <mergeCell ref="D59:G59"/>
    <mergeCell ref="H59:I59"/>
    <mergeCell ref="B53:I53"/>
    <mergeCell ref="B54:C54"/>
    <mergeCell ref="D54:G54"/>
    <mergeCell ref="H54:I54"/>
    <mergeCell ref="D55:G55"/>
    <mergeCell ref="H55:I55"/>
    <mergeCell ref="B49:I49"/>
    <mergeCell ref="B50:C50"/>
    <mergeCell ref="D50:G50"/>
    <mergeCell ref="H50:I50"/>
    <mergeCell ref="D51:G51"/>
    <mergeCell ref="H51:I51"/>
    <mergeCell ref="B45:I45"/>
    <mergeCell ref="B46:C46"/>
    <mergeCell ref="D46:G46"/>
    <mergeCell ref="H46:I46"/>
    <mergeCell ref="D47:G47"/>
    <mergeCell ref="H47:I47"/>
    <mergeCell ref="B41:I41"/>
    <mergeCell ref="B42:C42"/>
    <mergeCell ref="D42:G42"/>
    <mergeCell ref="H42:I42"/>
    <mergeCell ref="D43:G43"/>
    <mergeCell ref="H43:I43"/>
    <mergeCell ref="B37:I37"/>
    <mergeCell ref="B38:C38"/>
    <mergeCell ref="D38:G38"/>
    <mergeCell ref="H38:I38"/>
    <mergeCell ref="D39:G39"/>
    <mergeCell ref="H39:I39"/>
    <mergeCell ref="B33:I33"/>
    <mergeCell ref="B34:C34"/>
    <mergeCell ref="D34:G34"/>
    <mergeCell ref="H34:I34"/>
    <mergeCell ref="D35:G35"/>
    <mergeCell ref="H35:I35"/>
    <mergeCell ref="B29:I29"/>
    <mergeCell ref="B30:C30"/>
    <mergeCell ref="D30:G30"/>
    <mergeCell ref="H30:I30"/>
    <mergeCell ref="D31:G31"/>
    <mergeCell ref="H31:I31"/>
    <mergeCell ref="B25:I25"/>
    <mergeCell ref="B26:C26"/>
    <mergeCell ref="D26:G26"/>
    <mergeCell ref="H26:I26"/>
    <mergeCell ref="D27:G27"/>
    <mergeCell ref="H27:I27"/>
    <mergeCell ref="B21:I21"/>
    <mergeCell ref="B22:C22"/>
    <mergeCell ref="D22:G22"/>
    <mergeCell ref="H22:I22"/>
    <mergeCell ref="D23:G23"/>
    <mergeCell ref="H23:I23"/>
    <mergeCell ref="B17:I17"/>
    <mergeCell ref="B18:C18"/>
    <mergeCell ref="D18:G18"/>
    <mergeCell ref="H18:I18"/>
    <mergeCell ref="D19:G19"/>
    <mergeCell ref="H19:I19"/>
    <mergeCell ref="B13:I13"/>
    <mergeCell ref="B14:C14"/>
    <mergeCell ref="D14:G14"/>
    <mergeCell ref="H14:I14"/>
    <mergeCell ref="D15:G15"/>
    <mergeCell ref="H15:I15"/>
    <mergeCell ref="B9:I9"/>
    <mergeCell ref="B10:C10"/>
    <mergeCell ref="D10:G10"/>
    <mergeCell ref="H10:I10"/>
    <mergeCell ref="D11:G11"/>
    <mergeCell ref="H11:I11"/>
    <mergeCell ref="B5:I5"/>
    <mergeCell ref="B6:C6"/>
    <mergeCell ref="D6:G6"/>
    <mergeCell ref="H6:I6"/>
    <mergeCell ref="D7:G7"/>
    <mergeCell ref="H7:I7"/>
    <mergeCell ref="B1:I1"/>
    <mergeCell ref="B2:C2"/>
    <mergeCell ref="D2:G2"/>
    <mergeCell ref="H2:I2"/>
    <mergeCell ref="D3:G3"/>
    <mergeCell ref="H3:I3"/>
  </mergeCells>
  <phoneticPr fontId="2"/>
  <pageMargins left="0.11811023622047245" right="0" top="0" bottom="0" header="0.51181102362204722" footer="0.51181102362204722"/>
  <pageSetup paperSize="9" orientation="portrait" r:id="rId1"/>
  <headerFooter alignWithMargins="0"/>
  <rowBreaks count="4" manualBreakCount="4">
    <brk id="32" max="9" man="1"/>
    <brk id="64" max="9" man="1"/>
    <brk id="96" max="9" man="1"/>
    <brk id="128"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J120"/>
  <sheetViews>
    <sheetView topLeftCell="A106" zoomScaleNormal="100" zoomScaleSheetLayoutView="75" workbookViewId="0">
      <selection activeCell="K54" sqref="K54"/>
    </sheetView>
  </sheetViews>
  <sheetFormatPr defaultRowHeight="18" customHeight="1" x14ac:dyDescent="0.15"/>
  <cols>
    <col min="1" max="1" width="9.28515625" style="33" customWidth="1"/>
    <col min="2" max="2" width="7.140625" style="33" customWidth="1"/>
    <col min="3" max="3" width="16.7109375" style="33" customWidth="1"/>
    <col min="4" max="6" width="8.85546875" style="33" customWidth="1"/>
    <col min="7" max="7" width="11.85546875" style="33" customWidth="1"/>
    <col min="8" max="8" width="8.85546875" style="33" customWidth="1"/>
    <col min="9" max="9" width="9.5703125" style="33" customWidth="1"/>
    <col min="10" max="245" width="8.85546875" style="33"/>
    <col min="246" max="246" width="3" style="33" customWidth="1"/>
    <col min="247" max="247" width="4.7109375" style="33" customWidth="1"/>
    <col min="248" max="248" width="16" style="33" customWidth="1"/>
    <col min="249" max="254" width="9.28515625" style="33" customWidth="1"/>
    <col min="255" max="256" width="3" style="33" customWidth="1"/>
    <col min="257" max="257" width="4.7109375" style="33" customWidth="1"/>
    <col min="258" max="258" width="16" style="33" customWidth="1"/>
    <col min="259" max="264" width="9.28515625" style="33" customWidth="1"/>
    <col min="265" max="265" width="3" style="33" customWidth="1"/>
    <col min="266" max="501" width="8.85546875" style="33"/>
    <col min="502" max="502" width="3" style="33" customWidth="1"/>
    <col min="503" max="503" width="4.7109375" style="33" customWidth="1"/>
    <col min="504" max="504" width="16" style="33" customWidth="1"/>
    <col min="505" max="510" width="9.28515625" style="33" customWidth="1"/>
    <col min="511" max="512" width="3" style="33" customWidth="1"/>
    <col min="513" max="513" width="4.7109375" style="33" customWidth="1"/>
    <col min="514" max="514" width="16" style="33" customWidth="1"/>
    <col min="515" max="520" width="9.28515625" style="33" customWidth="1"/>
    <col min="521" max="521" width="3" style="33" customWidth="1"/>
    <col min="522" max="757" width="8.85546875" style="33"/>
    <col min="758" max="758" width="3" style="33" customWidth="1"/>
    <col min="759" max="759" width="4.7109375" style="33" customWidth="1"/>
    <col min="760" max="760" width="16" style="33" customWidth="1"/>
    <col min="761" max="766" width="9.28515625" style="33" customWidth="1"/>
    <col min="767" max="768" width="3" style="33" customWidth="1"/>
    <col min="769" max="769" width="4.7109375" style="33" customWidth="1"/>
    <col min="770" max="770" width="16" style="33" customWidth="1"/>
    <col min="771" max="776" width="9.28515625" style="33" customWidth="1"/>
    <col min="777" max="777" width="3" style="33" customWidth="1"/>
    <col min="778" max="1013" width="8.85546875" style="33"/>
    <col min="1014" max="1014" width="3" style="33" customWidth="1"/>
    <col min="1015" max="1015" width="4.7109375" style="33" customWidth="1"/>
    <col min="1016" max="1016" width="16" style="33" customWidth="1"/>
    <col min="1017" max="1022" width="9.28515625" style="33" customWidth="1"/>
    <col min="1023" max="1024" width="3" style="33" customWidth="1"/>
    <col min="1025" max="1025" width="4.7109375" style="33" customWidth="1"/>
    <col min="1026" max="1026" width="16" style="33" customWidth="1"/>
    <col min="1027" max="1032" width="9.28515625" style="33" customWidth="1"/>
    <col min="1033" max="1033" width="3" style="33" customWidth="1"/>
    <col min="1034" max="1269" width="8.85546875" style="33"/>
    <col min="1270" max="1270" width="3" style="33" customWidth="1"/>
    <col min="1271" max="1271" width="4.7109375" style="33" customWidth="1"/>
    <col min="1272" max="1272" width="16" style="33" customWidth="1"/>
    <col min="1273" max="1278" width="9.28515625" style="33" customWidth="1"/>
    <col min="1279" max="1280" width="3" style="33" customWidth="1"/>
    <col min="1281" max="1281" width="4.7109375" style="33" customWidth="1"/>
    <col min="1282" max="1282" width="16" style="33" customWidth="1"/>
    <col min="1283" max="1288" width="9.28515625" style="33" customWidth="1"/>
    <col min="1289" max="1289" width="3" style="33" customWidth="1"/>
    <col min="1290" max="1525" width="8.85546875" style="33"/>
    <col min="1526" max="1526" width="3" style="33" customWidth="1"/>
    <col min="1527" max="1527" width="4.7109375" style="33" customWidth="1"/>
    <col min="1528" max="1528" width="16" style="33" customWidth="1"/>
    <col min="1529" max="1534" width="9.28515625" style="33" customWidth="1"/>
    <col min="1535" max="1536" width="3" style="33" customWidth="1"/>
    <col min="1537" max="1537" width="4.7109375" style="33" customWidth="1"/>
    <col min="1538" max="1538" width="16" style="33" customWidth="1"/>
    <col min="1539" max="1544" width="9.28515625" style="33" customWidth="1"/>
    <col min="1545" max="1545" width="3" style="33" customWidth="1"/>
    <col min="1546" max="1781" width="8.85546875" style="33"/>
    <col min="1782" max="1782" width="3" style="33" customWidth="1"/>
    <col min="1783" max="1783" width="4.7109375" style="33" customWidth="1"/>
    <col min="1784" max="1784" width="16" style="33" customWidth="1"/>
    <col min="1785" max="1790" width="9.28515625" style="33" customWidth="1"/>
    <col min="1791" max="1792" width="3" style="33" customWidth="1"/>
    <col min="1793" max="1793" width="4.7109375" style="33" customWidth="1"/>
    <col min="1794" max="1794" width="16" style="33" customWidth="1"/>
    <col min="1795" max="1800" width="9.28515625" style="33" customWidth="1"/>
    <col min="1801" max="1801" width="3" style="33" customWidth="1"/>
    <col min="1802" max="2037" width="8.85546875" style="33"/>
    <col min="2038" max="2038" width="3" style="33" customWidth="1"/>
    <col min="2039" max="2039" width="4.7109375" style="33" customWidth="1"/>
    <col min="2040" max="2040" width="16" style="33" customWidth="1"/>
    <col min="2041" max="2046" width="9.28515625" style="33" customWidth="1"/>
    <col min="2047" max="2048" width="3" style="33" customWidth="1"/>
    <col min="2049" max="2049" width="4.7109375" style="33" customWidth="1"/>
    <col min="2050" max="2050" width="16" style="33" customWidth="1"/>
    <col min="2051" max="2056" width="9.28515625" style="33" customWidth="1"/>
    <col min="2057" max="2057" width="3" style="33" customWidth="1"/>
    <col min="2058" max="2293" width="8.85546875" style="33"/>
    <col min="2294" max="2294" width="3" style="33" customWidth="1"/>
    <col min="2295" max="2295" width="4.7109375" style="33" customWidth="1"/>
    <col min="2296" max="2296" width="16" style="33" customWidth="1"/>
    <col min="2297" max="2302" width="9.28515625" style="33" customWidth="1"/>
    <col min="2303" max="2304" width="3" style="33" customWidth="1"/>
    <col min="2305" max="2305" width="4.7109375" style="33" customWidth="1"/>
    <col min="2306" max="2306" width="16" style="33" customWidth="1"/>
    <col min="2307" max="2312" width="9.28515625" style="33" customWidth="1"/>
    <col min="2313" max="2313" width="3" style="33" customWidth="1"/>
    <col min="2314" max="2549" width="8.85546875" style="33"/>
    <col min="2550" max="2550" width="3" style="33" customWidth="1"/>
    <col min="2551" max="2551" width="4.7109375" style="33" customWidth="1"/>
    <col min="2552" max="2552" width="16" style="33" customWidth="1"/>
    <col min="2553" max="2558" width="9.28515625" style="33" customWidth="1"/>
    <col min="2559" max="2560" width="3" style="33" customWidth="1"/>
    <col min="2561" max="2561" width="4.7109375" style="33" customWidth="1"/>
    <col min="2562" max="2562" width="16" style="33" customWidth="1"/>
    <col min="2563" max="2568" width="9.28515625" style="33" customWidth="1"/>
    <col min="2569" max="2569" width="3" style="33" customWidth="1"/>
    <col min="2570" max="2805" width="8.85546875" style="33"/>
    <col min="2806" max="2806" width="3" style="33" customWidth="1"/>
    <col min="2807" max="2807" width="4.7109375" style="33" customWidth="1"/>
    <col min="2808" max="2808" width="16" style="33" customWidth="1"/>
    <col min="2809" max="2814" width="9.28515625" style="33" customWidth="1"/>
    <col min="2815" max="2816" width="3" style="33" customWidth="1"/>
    <col min="2817" max="2817" width="4.7109375" style="33" customWidth="1"/>
    <col min="2818" max="2818" width="16" style="33" customWidth="1"/>
    <col min="2819" max="2824" width="9.28515625" style="33" customWidth="1"/>
    <col min="2825" max="2825" width="3" style="33" customWidth="1"/>
    <col min="2826" max="3061" width="8.85546875" style="33"/>
    <col min="3062" max="3062" width="3" style="33" customWidth="1"/>
    <col min="3063" max="3063" width="4.7109375" style="33" customWidth="1"/>
    <col min="3064" max="3064" width="16" style="33" customWidth="1"/>
    <col min="3065" max="3070" width="9.28515625" style="33" customWidth="1"/>
    <col min="3071" max="3072" width="3" style="33" customWidth="1"/>
    <col min="3073" max="3073" width="4.7109375" style="33" customWidth="1"/>
    <col min="3074" max="3074" width="16" style="33" customWidth="1"/>
    <col min="3075" max="3080" width="9.28515625" style="33" customWidth="1"/>
    <col min="3081" max="3081" width="3" style="33" customWidth="1"/>
    <col min="3082" max="3317" width="8.85546875" style="33"/>
    <col min="3318" max="3318" width="3" style="33" customWidth="1"/>
    <col min="3319" max="3319" width="4.7109375" style="33" customWidth="1"/>
    <col min="3320" max="3320" width="16" style="33" customWidth="1"/>
    <col min="3321" max="3326" width="9.28515625" style="33" customWidth="1"/>
    <col min="3327" max="3328" width="3" style="33" customWidth="1"/>
    <col min="3329" max="3329" width="4.7109375" style="33" customWidth="1"/>
    <col min="3330" max="3330" width="16" style="33" customWidth="1"/>
    <col min="3331" max="3336" width="9.28515625" style="33" customWidth="1"/>
    <col min="3337" max="3337" width="3" style="33" customWidth="1"/>
    <col min="3338" max="3573" width="8.85546875" style="33"/>
    <col min="3574" max="3574" width="3" style="33" customWidth="1"/>
    <col min="3575" max="3575" width="4.7109375" style="33" customWidth="1"/>
    <col min="3576" max="3576" width="16" style="33" customWidth="1"/>
    <col min="3577" max="3582" width="9.28515625" style="33" customWidth="1"/>
    <col min="3583" max="3584" width="3" style="33" customWidth="1"/>
    <col min="3585" max="3585" width="4.7109375" style="33" customWidth="1"/>
    <col min="3586" max="3586" width="16" style="33" customWidth="1"/>
    <col min="3587" max="3592" width="9.28515625" style="33" customWidth="1"/>
    <col min="3593" max="3593" width="3" style="33" customWidth="1"/>
    <col min="3594" max="3829" width="8.85546875" style="33"/>
    <col min="3830" max="3830" width="3" style="33" customWidth="1"/>
    <col min="3831" max="3831" width="4.7109375" style="33" customWidth="1"/>
    <col min="3832" max="3832" width="16" style="33" customWidth="1"/>
    <col min="3833" max="3838" width="9.28515625" style="33" customWidth="1"/>
    <col min="3839" max="3840" width="3" style="33" customWidth="1"/>
    <col min="3841" max="3841" width="4.7109375" style="33" customWidth="1"/>
    <col min="3842" max="3842" width="16" style="33" customWidth="1"/>
    <col min="3843" max="3848" width="9.28515625" style="33" customWidth="1"/>
    <col min="3849" max="3849" width="3" style="33" customWidth="1"/>
    <col min="3850" max="4085" width="8.85546875" style="33"/>
    <col min="4086" max="4086" width="3" style="33" customWidth="1"/>
    <col min="4087" max="4087" width="4.7109375" style="33" customWidth="1"/>
    <col min="4088" max="4088" width="16" style="33" customWidth="1"/>
    <col min="4089" max="4094" width="9.28515625" style="33" customWidth="1"/>
    <col min="4095" max="4096" width="3" style="33" customWidth="1"/>
    <col min="4097" max="4097" width="4.7109375" style="33" customWidth="1"/>
    <col min="4098" max="4098" width="16" style="33" customWidth="1"/>
    <col min="4099" max="4104" width="9.28515625" style="33" customWidth="1"/>
    <col min="4105" max="4105" width="3" style="33" customWidth="1"/>
    <col min="4106" max="4341" width="8.85546875" style="33"/>
    <col min="4342" max="4342" width="3" style="33" customWidth="1"/>
    <col min="4343" max="4343" width="4.7109375" style="33" customWidth="1"/>
    <col min="4344" max="4344" width="16" style="33" customWidth="1"/>
    <col min="4345" max="4350" width="9.28515625" style="33" customWidth="1"/>
    <col min="4351" max="4352" width="3" style="33" customWidth="1"/>
    <col min="4353" max="4353" width="4.7109375" style="33" customWidth="1"/>
    <col min="4354" max="4354" width="16" style="33" customWidth="1"/>
    <col min="4355" max="4360" width="9.28515625" style="33" customWidth="1"/>
    <col min="4361" max="4361" width="3" style="33" customWidth="1"/>
    <col min="4362" max="4597" width="8.85546875" style="33"/>
    <col min="4598" max="4598" width="3" style="33" customWidth="1"/>
    <col min="4599" max="4599" width="4.7109375" style="33" customWidth="1"/>
    <col min="4600" max="4600" width="16" style="33" customWidth="1"/>
    <col min="4601" max="4606" width="9.28515625" style="33" customWidth="1"/>
    <col min="4607" max="4608" width="3" style="33" customWidth="1"/>
    <col min="4609" max="4609" width="4.7109375" style="33" customWidth="1"/>
    <col min="4610" max="4610" width="16" style="33" customWidth="1"/>
    <col min="4611" max="4616" width="9.28515625" style="33" customWidth="1"/>
    <col min="4617" max="4617" width="3" style="33" customWidth="1"/>
    <col min="4618" max="4853" width="8.85546875" style="33"/>
    <col min="4854" max="4854" width="3" style="33" customWidth="1"/>
    <col min="4855" max="4855" width="4.7109375" style="33" customWidth="1"/>
    <col min="4856" max="4856" width="16" style="33" customWidth="1"/>
    <col min="4857" max="4862" width="9.28515625" style="33" customWidth="1"/>
    <col min="4863" max="4864" width="3" style="33" customWidth="1"/>
    <col min="4865" max="4865" width="4.7109375" style="33" customWidth="1"/>
    <col min="4866" max="4866" width="16" style="33" customWidth="1"/>
    <col min="4867" max="4872" width="9.28515625" style="33" customWidth="1"/>
    <col min="4873" max="4873" width="3" style="33" customWidth="1"/>
    <col min="4874" max="5109" width="8.85546875" style="33"/>
    <col min="5110" max="5110" width="3" style="33" customWidth="1"/>
    <col min="5111" max="5111" width="4.7109375" style="33" customWidth="1"/>
    <col min="5112" max="5112" width="16" style="33" customWidth="1"/>
    <col min="5113" max="5118" width="9.28515625" style="33" customWidth="1"/>
    <col min="5119" max="5120" width="3" style="33" customWidth="1"/>
    <col min="5121" max="5121" width="4.7109375" style="33" customWidth="1"/>
    <col min="5122" max="5122" width="16" style="33" customWidth="1"/>
    <col min="5123" max="5128" width="9.28515625" style="33" customWidth="1"/>
    <col min="5129" max="5129" width="3" style="33" customWidth="1"/>
    <col min="5130" max="5365" width="8.85546875" style="33"/>
    <col min="5366" max="5366" width="3" style="33" customWidth="1"/>
    <col min="5367" max="5367" width="4.7109375" style="33" customWidth="1"/>
    <col min="5368" max="5368" width="16" style="33" customWidth="1"/>
    <col min="5369" max="5374" width="9.28515625" style="33" customWidth="1"/>
    <col min="5375" max="5376" width="3" style="33" customWidth="1"/>
    <col min="5377" max="5377" width="4.7109375" style="33" customWidth="1"/>
    <col min="5378" max="5378" width="16" style="33" customWidth="1"/>
    <col min="5379" max="5384" width="9.28515625" style="33" customWidth="1"/>
    <col min="5385" max="5385" width="3" style="33" customWidth="1"/>
    <col min="5386" max="5621" width="8.85546875" style="33"/>
    <col min="5622" max="5622" width="3" style="33" customWidth="1"/>
    <col min="5623" max="5623" width="4.7109375" style="33" customWidth="1"/>
    <col min="5624" max="5624" width="16" style="33" customWidth="1"/>
    <col min="5625" max="5630" width="9.28515625" style="33" customWidth="1"/>
    <col min="5631" max="5632" width="3" style="33" customWidth="1"/>
    <col min="5633" max="5633" width="4.7109375" style="33" customWidth="1"/>
    <col min="5634" max="5634" width="16" style="33" customWidth="1"/>
    <col min="5635" max="5640" width="9.28515625" style="33" customWidth="1"/>
    <col min="5641" max="5641" width="3" style="33" customWidth="1"/>
    <col min="5642" max="5877" width="8.85546875" style="33"/>
    <col min="5878" max="5878" width="3" style="33" customWidth="1"/>
    <col min="5879" max="5879" width="4.7109375" style="33" customWidth="1"/>
    <col min="5880" max="5880" width="16" style="33" customWidth="1"/>
    <col min="5881" max="5886" width="9.28515625" style="33" customWidth="1"/>
    <col min="5887" max="5888" width="3" style="33" customWidth="1"/>
    <col min="5889" max="5889" width="4.7109375" style="33" customWidth="1"/>
    <col min="5890" max="5890" width="16" style="33" customWidth="1"/>
    <col min="5891" max="5896" width="9.28515625" style="33" customWidth="1"/>
    <col min="5897" max="5897" width="3" style="33" customWidth="1"/>
    <col min="5898" max="6133" width="8.85546875" style="33"/>
    <col min="6134" max="6134" width="3" style="33" customWidth="1"/>
    <col min="6135" max="6135" width="4.7109375" style="33" customWidth="1"/>
    <col min="6136" max="6136" width="16" style="33" customWidth="1"/>
    <col min="6137" max="6142" width="9.28515625" style="33" customWidth="1"/>
    <col min="6143" max="6144" width="3" style="33" customWidth="1"/>
    <col min="6145" max="6145" width="4.7109375" style="33" customWidth="1"/>
    <col min="6146" max="6146" width="16" style="33" customWidth="1"/>
    <col min="6147" max="6152" width="9.28515625" style="33" customWidth="1"/>
    <col min="6153" max="6153" width="3" style="33" customWidth="1"/>
    <col min="6154" max="6389" width="8.85546875" style="33"/>
    <col min="6390" max="6390" width="3" style="33" customWidth="1"/>
    <col min="6391" max="6391" width="4.7109375" style="33" customWidth="1"/>
    <col min="6392" max="6392" width="16" style="33" customWidth="1"/>
    <col min="6393" max="6398" width="9.28515625" style="33" customWidth="1"/>
    <col min="6399" max="6400" width="3" style="33" customWidth="1"/>
    <col min="6401" max="6401" width="4.7109375" style="33" customWidth="1"/>
    <col min="6402" max="6402" width="16" style="33" customWidth="1"/>
    <col min="6403" max="6408" width="9.28515625" style="33" customWidth="1"/>
    <col min="6409" max="6409" width="3" style="33" customWidth="1"/>
    <col min="6410" max="6645" width="8.85546875" style="33"/>
    <col min="6646" max="6646" width="3" style="33" customWidth="1"/>
    <col min="6647" max="6647" width="4.7109375" style="33" customWidth="1"/>
    <col min="6648" max="6648" width="16" style="33" customWidth="1"/>
    <col min="6649" max="6654" width="9.28515625" style="33" customWidth="1"/>
    <col min="6655" max="6656" width="3" style="33" customWidth="1"/>
    <col min="6657" max="6657" width="4.7109375" style="33" customWidth="1"/>
    <col min="6658" max="6658" width="16" style="33" customWidth="1"/>
    <col min="6659" max="6664" width="9.28515625" style="33" customWidth="1"/>
    <col min="6665" max="6665" width="3" style="33" customWidth="1"/>
    <col min="6666" max="6901" width="8.85546875" style="33"/>
    <col min="6902" max="6902" width="3" style="33" customWidth="1"/>
    <col min="6903" max="6903" width="4.7109375" style="33" customWidth="1"/>
    <col min="6904" max="6904" width="16" style="33" customWidth="1"/>
    <col min="6905" max="6910" width="9.28515625" style="33" customWidth="1"/>
    <col min="6911" max="6912" width="3" style="33" customWidth="1"/>
    <col min="6913" max="6913" width="4.7109375" style="33" customWidth="1"/>
    <col min="6914" max="6914" width="16" style="33" customWidth="1"/>
    <col min="6915" max="6920" width="9.28515625" style="33" customWidth="1"/>
    <col min="6921" max="6921" width="3" style="33" customWidth="1"/>
    <col min="6922" max="7157" width="8.85546875" style="33"/>
    <col min="7158" max="7158" width="3" style="33" customWidth="1"/>
    <col min="7159" max="7159" width="4.7109375" style="33" customWidth="1"/>
    <col min="7160" max="7160" width="16" style="33" customWidth="1"/>
    <col min="7161" max="7166" width="9.28515625" style="33" customWidth="1"/>
    <col min="7167" max="7168" width="3" style="33" customWidth="1"/>
    <col min="7169" max="7169" width="4.7109375" style="33" customWidth="1"/>
    <col min="7170" max="7170" width="16" style="33" customWidth="1"/>
    <col min="7171" max="7176" width="9.28515625" style="33" customWidth="1"/>
    <col min="7177" max="7177" width="3" style="33" customWidth="1"/>
    <col min="7178" max="7413" width="8.85546875" style="33"/>
    <col min="7414" max="7414" width="3" style="33" customWidth="1"/>
    <col min="7415" max="7415" width="4.7109375" style="33" customWidth="1"/>
    <col min="7416" max="7416" width="16" style="33" customWidth="1"/>
    <col min="7417" max="7422" width="9.28515625" style="33" customWidth="1"/>
    <col min="7423" max="7424" width="3" style="33" customWidth="1"/>
    <col min="7425" max="7425" width="4.7109375" style="33" customWidth="1"/>
    <col min="7426" max="7426" width="16" style="33" customWidth="1"/>
    <col min="7427" max="7432" width="9.28515625" style="33" customWidth="1"/>
    <col min="7433" max="7433" width="3" style="33" customWidth="1"/>
    <col min="7434" max="7669" width="8.85546875" style="33"/>
    <col min="7670" max="7670" width="3" style="33" customWidth="1"/>
    <col min="7671" max="7671" width="4.7109375" style="33" customWidth="1"/>
    <col min="7672" max="7672" width="16" style="33" customWidth="1"/>
    <col min="7673" max="7678" width="9.28515625" style="33" customWidth="1"/>
    <col min="7679" max="7680" width="3" style="33" customWidth="1"/>
    <col min="7681" max="7681" width="4.7109375" style="33" customWidth="1"/>
    <col min="7682" max="7682" width="16" style="33" customWidth="1"/>
    <col min="7683" max="7688" width="9.28515625" style="33" customWidth="1"/>
    <col min="7689" max="7689" width="3" style="33" customWidth="1"/>
    <col min="7690" max="7925" width="8.85546875" style="33"/>
    <col min="7926" max="7926" width="3" style="33" customWidth="1"/>
    <col min="7927" max="7927" width="4.7109375" style="33" customWidth="1"/>
    <col min="7928" max="7928" width="16" style="33" customWidth="1"/>
    <col min="7929" max="7934" width="9.28515625" style="33" customWidth="1"/>
    <col min="7935" max="7936" width="3" style="33" customWidth="1"/>
    <col min="7937" max="7937" width="4.7109375" style="33" customWidth="1"/>
    <col min="7938" max="7938" width="16" style="33" customWidth="1"/>
    <col min="7939" max="7944" width="9.28515625" style="33" customWidth="1"/>
    <col min="7945" max="7945" width="3" style="33" customWidth="1"/>
    <col min="7946" max="8181" width="8.85546875" style="33"/>
    <col min="8182" max="8182" width="3" style="33" customWidth="1"/>
    <col min="8183" max="8183" width="4.7109375" style="33" customWidth="1"/>
    <col min="8184" max="8184" width="16" style="33" customWidth="1"/>
    <col min="8185" max="8190" width="9.28515625" style="33" customWidth="1"/>
    <col min="8191" max="8192" width="3" style="33" customWidth="1"/>
    <col min="8193" max="8193" width="4.7109375" style="33" customWidth="1"/>
    <col min="8194" max="8194" width="16" style="33" customWidth="1"/>
    <col min="8195" max="8200" width="9.28515625" style="33" customWidth="1"/>
    <col min="8201" max="8201" width="3" style="33" customWidth="1"/>
    <col min="8202" max="8437" width="8.85546875" style="33"/>
    <col min="8438" max="8438" width="3" style="33" customWidth="1"/>
    <col min="8439" max="8439" width="4.7109375" style="33" customWidth="1"/>
    <col min="8440" max="8440" width="16" style="33" customWidth="1"/>
    <col min="8441" max="8446" width="9.28515625" style="33" customWidth="1"/>
    <col min="8447" max="8448" width="3" style="33" customWidth="1"/>
    <col min="8449" max="8449" width="4.7109375" style="33" customWidth="1"/>
    <col min="8450" max="8450" width="16" style="33" customWidth="1"/>
    <col min="8451" max="8456" width="9.28515625" style="33" customWidth="1"/>
    <col min="8457" max="8457" width="3" style="33" customWidth="1"/>
    <col min="8458" max="8693" width="8.85546875" style="33"/>
    <col min="8694" max="8694" width="3" style="33" customWidth="1"/>
    <col min="8695" max="8695" width="4.7109375" style="33" customWidth="1"/>
    <col min="8696" max="8696" width="16" style="33" customWidth="1"/>
    <col min="8697" max="8702" width="9.28515625" style="33" customWidth="1"/>
    <col min="8703" max="8704" width="3" style="33" customWidth="1"/>
    <col min="8705" max="8705" width="4.7109375" style="33" customWidth="1"/>
    <col min="8706" max="8706" width="16" style="33" customWidth="1"/>
    <col min="8707" max="8712" width="9.28515625" style="33" customWidth="1"/>
    <col min="8713" max="8713" width="3" style="33" customWidth="1"/>
    <col min="8714" max="8949" width="8.85546875" style="33"/>
    <col min="8950" max="8950" width="3" style="33" customWidth="1"/>
    <col min="8951" max="8951" width="4.7109375" style="33" customWidth="1"/>
    <col min="8952" max="8952" width="16" style="33" customWidth="1"/>
    <col min="8953" max="8958" width="9.28515625" style="33" customWidth="1"/>
    <col min="8959" max="8960" width="3" style="33" customWidth="1"/>
    <col min="8961" max="8961" width="4.7109375" style="33" customWidth="1"/>
    <col min="8962" max="8962" width="16" style="33" customWidth="1"/>
    <col min="8963" max="8968" width="9.28515625" style="33" customWidth="1"/>
    <col min="8969" max="8969" width="3" style="33" customWidth="1"/>
    <col min="8970" max="9205" width="8.85546875" style="33"/>
    <col min="9206" max="9206" width="3" style="33" customWidth="1"/>
    <col min="9207" max="9207" width="4.7109375" style="33" customWidth="1"/>
    <col min="9208" max="9208" width="16" style="33" customWidth="1"/>
    <col min="9209" max="9214" width="9.28515625" style="33" customWidth="1"/>
    <col min="9215" max="9216" width="3" style="33" customWidth="1"/>
    <col min="9217" max="9217" width="4.7109375" style="33" customWidth="1"/>
    <col min="9218" max="9218" width="16" style="33" customWidth="1"/>
    <col min="9219" max="9224" width="9.28515625" style="33" customWidth="1"/>
    <col min="9225" max="9225" width="3" style="33" customWidth="1"/>
    <col min="9226" max="9461" width="8.85546875" style="33"/>
    <col min="9462" max="9462" width="3" style="33" customWidth="1"/>
    <col min="9463" max="9463" width="4.7109375" style="33" customWidth="1"/>
    <col min="9464" max="9464" width="16" style="33" customWidth="1"/>
    <col min="9465" max="9470" width="9.28515625" style="33" customWidth="1"/>
    <col min="9471" max="9472" width="3" style="33" customWidth="1"/>
    <col min="9473" max="9473" width="4.7109375" style="33" customWidth="1"/>
    <col min="9474" max="9474" width="16" style="33" customWidth="1"/>
    <col min="9475" max="9480" width="9.28515625" style="33" customWidth="1"/>
    <col min="9481" max="9481" width="3" style="33" customWidth="1"/>
    <col min="9482" max="9717" width="8.85546875" style="33"/>
    <col min="9718" max="9718" width="3" style="33" customWidth="1"/>
    <col min="9719" max="9719" width="4.7109375" style="33" customWidth="1"/>
    <col min="9720" max="9720" width="16" style="33" customWidth="1"/>
    <col min="9721" max="9726" width="9.28515625" style="33" customWidth="1"/>
    <col min="9727" max="9728" width="3" style="33" customWidth="1"/>
    <col min="9729" max="9729" width="4.7109375" style="33" customWidth="1"/>
    <col min="9730" max="9730" width="16" style="33" customWidth="1"/>
    <col min="9731" max="9736" width="9.28515625" style="33" customWidth="1"/>
    <col min="9737" max="9737" width="3" style="33" customWidth="1"/>
    <col min="9738" max="9973" width="8.85546875" style="33"/>
    <col min="9974" max="9974" width="3" style="33" customWidth="1"/>
    <col min="9975" max="9975" width="4.7109375" style="33" customWidth="1"/>
    <col min="9976" max="9976" width="16" style="33" customWidth="1"/>
    <col min="9977" max="9982" width="9.28515625" style="33" customWidth="1"/>
    <col min="9983" max="9984" width="3" style="33" customWidth="1"/>
    <col min="9985" max="9985" width="4.7109375" style="33" customWidth="1"/>
    <col min="9986" max="9986" width="16" style="33" customWidth="1"/>
    <col min="9987" max="9992" width="9.28515625" style="33" customWidth="1"/>
    <col min="9993" max="9993" width="3" style="33" customWidth="1"/>
    <col min="9994" max="10229" width="8.85546875" style="33"/>
    <col min="10230" max="10230" width="3" style="33" customWidth="1"/>
    <col min="10231" max="10231" width="4.7109375" style="33" customWidth="1"/>
    <col min="10232" max="10232" width="16" style="33" customWidth="1"/>
    <col min="10233" max="10238" width="9.28515625" style="33" customWidth="1"/>
    <col min="10239" max="10240" width="3" style="33" customWidth="1"/>
    <col min="10241" max="10241" width="4.7109375" style="33" customWidth="1"/>
    <col min="10242" max="10242" width="16" style="33" customWidth="1"/>
    <col min="10243" max="10248" width="9.28515625" style="33" customWidth="1"/>
    <col min="10249" max="10249" width="3" style="33" customWidth="1"/>
    <col min="10250" max="10485" width="8.85546875" style="33"/>
    <col min="10486" max="10486" width="3" style="33" customWidth="1"/>
    <col min="10487" max="10487" width="4.7109375" style="33" customWidth="1"/>
    <col min="10488" max="10488" width="16" style="33" customWidth="1"/>
    <col min="10489" max="10494" width="9.28515625" style="33" customWidth="1"/>
    <col min="10495" max="10496" width="3" style="33" customWidth="1"/>
    <col min="10497" max="10497" width="4.7109375" style="33" customWidth="1"/>
    <col min="10498" max="10498" width="16" style="33" customWidth="1"/>
    <col min="10499" max="10504" width="9.28515625" style="33" customWidth="1"/>
    <col min="10505" max="10505" width="3" style="33" customWidth="1"/>
    <col min="10506" max="10741" width="8.85546875" style="33"/>
    <col min="10742" max="10742" width="3" style="33" customWidth="1"/>
    <col min="10743" max="10743" width="4.7109375" style="33" customWidth="1"/>
    <col min="10744" max="10744" width="16" style="33" customWidth="1"/>
    <col min="10745" max="10750" width="9.28515625" style="33" customWidth="1"/>
    <col min="10751" max="10752" width="3" style="33" customWidth="1"/>
    <col min="10753" max="10753" width="4.7109375" style="33" customWidth="1"/>
    <col min="10754" max="10754" width="16" style="33" customWidth="1"/>
    <col min="10755" max="10760" width="9.28515625" style="33" customWidth="1"/>
    <col min="10761" max="10761" width="3" style="33" customWidth="1"/>
    <col min="10762" max="10997" width="8.85546875" style="33"/>
    <col min="10998" max="10998" width="3" style="33" customWidth="1"/>
    <col min="10999" max="10999" width="4.7109375" style="33" customWidth="1"/>
    <col min="11000" max="11000" width="16" style="33" customWidth="1"/>
    <col min="11001" max="11006" width="9.28515625" style="33" customWidth="1"/>
    <col min="11007" max="11008" width="3" style="33" customWidth="1"/>
    <col min="11009" max="11009" width="4.7109375" style="33" customWidth="1"/>
    <col min="11010" max="11010" width="16" style="33" customWidth="1"/>
    <col min="11011" max="11016" width="9.28515625" style="33" customWidth="1"/>
    <col min="11017" max="11017" width="3" style="33" customWidth="1"/>
    <col min="11018" max="11253" width="8.85546875" style="33"/>
    <col min="11254" max="11254" width="3" style="33" customWidth="1"/>
    <col min="11255" max="11255" width="4.7109375" style="33" customWidth="1"/>
    <col min="11256" max="11256" width="16" style="33" customWidth="1"/>
    <col min="11257" max="11262" width="9.28515625" style="33" customWidth="1"/>
    <col min="11263" max="11264" width="3" style="33" customWidth="1"/>
    <col min="11265" max="11265" width="4.7109375" style="33" customWidth="1"/>
    <col min="11266" max="11266" width="16" style="33" customWidth="1"/>
    <col min="11267" max="11272" width="9.28515625" style="33" customWidth="1"/>
    <col min="11273" max="11273" width="3" style="33" customWidth="1"/>
    <col min="11274" max="11509" width="8.85546875" style="33"/>
    <col min="11510" max="11510" width="3" style="33" customWidth="1"/>
    <col min="11511" max="11511" width="4.7109375" style="33" customWidth="1"/>
    <col min="11512" max="11512" width="16" style="33" customWidth="1"/>
    <col min="11513" max="11518" width="9.28515625" style="33" customWidth="1"/>
    <col min="11519" max="11520" width="3" style="33" customWidth="1"/>
    <col min="11521" max="11521" width="4.7109375" style="33" customWidth="1"/>
    <col min="11522" max="11522" width="16" style="33" customWidth="1"/>
    <col min="11523" max="11528" width="9.28515625" style="33" customWidth="1"/>
    <col min="11529" max="11529" width="3" style="33" customWidth="1"/>
    <col min="11530" max="11765" width="8.85546875" style="33"/>
    <col min="11766" max="11766" width="3" style="33" customWidth="1"/>
    <col min="11767" max="11767" width="4.7109375" style="33" customWidth="1"/>
    <col min="11768" max="11768" width="16" style="33" customWidth="1"/>
    <col min="11769" max="11774" width="9.28515625" style="33" customWidth="1"/>
    <col min="11775" max="11776" width="3" style="33" customWidth="1"/>
    <col min="11777" max="11777" width="4.7109375" style="33" customWidth="1"/>
    <col min="11778" max="11778" width="16" style="33" customWidth="1"/>
    <col min="11779" max="11784" width="9.28515625" style="33" customWidth="1"/>
    <col min="11785" max="11785" width="3" style="33" customWidth="1"/>
    <col min="11786" max="12021" width="8.85546875" style="33"/>
    <col min="12022" max="12022" width="3" style="33" customWidth="1"/>
    <col min="12023" max="12023" width="4.7109375" style="33" customWidth="1"/>
    <col min="12024" max="12024" width="16" style="33" customWidth="1"/>
    <col min="12025" max="12030" width="9.28515625" style="33" customWidth="1"/>
    <col min="12031" max="12032" width="3" style="33" customWidth="1"/>
    <col min="12033" max="12033" width="4.7109375" style="33" customWidth="1"/>
    <col min="12034" max="12034" width="16" style="33" customWidth="1"/>
    <col min="12035" max="12040" width="9.28515625" style="33" customWidth="1"/>
    <col min="12041" max="12041" width="3" style="33" customWidth="1"/>
    <col min="12042" max="12277" width="8.85546875" style="33"/>
    <col min="12278" max="12278" width="3" style="33" customWidth="1"/>
    <col min="12279" max="12279" width="4.7109375" style="33" customWidth="1"/>
    <col min="12280" max="12280" width="16" style="33" customWidth="1"/>
    <col min="12281" max="12286" width="9.28515625" style="33" customWidth="1"/>
    <col min="12287" max="12288" width="3" style="33" customWidth="1"/>
    <col min="12289" max="12289" width="4.7109375" style="33" customWidth="1"/>
    <col min="12290" max="12290" width="16" style="33" customWidth="1"/>
    <col min="12291" max="12296" width="9.28515625" style="33" customWidth="1"/>
    <col min="12297" max="12297" width="3" style="33" customWidth="1"/>
    <col min="12298" max="12533" width="8.85546875" style="33"/>
    <col min="12534" max="12534" width="3" style="33" customWidth="1"/>
    <col min="12535" max="12535" width="4.7109375" style="33" customWidth="1"/>
    <col min="12536" max="12536" width="16" style="33" customWidth="1"/>
    <col min="12537" max="12542" width="9.28515625" style="33" customWidth="1"/>
    <col min="12543" max="12544" width="3" style="33" customWidth="1"/>
    <col min="12545" max="12545" width="4.7109375" style="33" customWidth="1"/>
    <col min="12546" max="12546" width="16" style="33" customWidth="1"/>
    <col min="12547" max="12552" width="9.28515625" style="33" customWidth="1"/>
    <col min="12553" max="12553" width="3" style="33" customWidth="1"/>
    <col min="12554" max="12789" width="8.85546875" style="33"/>
    <col min="12790" max="12790" width="3" style="33" customWidth="1"/>
    <col min="12791" max="12791" width="4.7109375" style="33" customWidth="1"/>
    <col min="12792" max="12792" width="16" style="33" customWidth="1"/>
    <col min="12793" max="12798" width="9.28515625" style="33" customWidth="1"/>
    <col min="12799" max="12800" width="3" style="33" customWidth="1"/>
    <col min="12801" max="12801" width="4.7109375" style="33" customWidth="1"/>
    <col min="12802" max="12802" width="16" style="33" customWidth="1"/>
    <col min="12803" max="12808" width="9.28515625" style="33" customWidth="1"/>
    <col min="12809" max="12809" width="3" style="33" customWidth="1"/>
    <col min="12810" max="13045" width="8.85546875" style="33"/>
    <col min="13046" max="13046" width="3" style="33" customWidth="1"/>
    <col min="13047" max="13047" width="4.7109375" style="33" customWidth="1"/>
    <col min="13048" max="13048" width="16" style="33" customWidth="1"/>
    <col min="13049" max="13054" width="9.28515625" style="33" customWidth="1"/>
    <col min="13055" max="13056" width="3" style="33" customWidth="1"/>
    <col min="13057" max="13057" width="4.7109375" style="33" customWidth="1"/>
    <col min="13058" max="13058" width="16" style="33" customWidth="1"/>
    <col min="13059" max="13064" width="9.28515625" style="33" customWidth="1"/>
    <col min="13065" max="13065" width="3" style="33" customWidth="1"/>
    <col min="13066" max="13301" width="8.85546875" style="33"/>
    <col min="13302" max="13302" width="3" style="33" customWidth="1"/>
    <col min="13303" max="13303" width="4.7109375" style="33" customWidth="1"/>
    <col min="13304" max="13304" width="16" style="33" customWidth="1"/>
    <col min="13305" max="13310" width="9.28515625" style="33" customWidth="1"/>
    <col min="13311" max="13312" width="3" style="33" customWidth="1"/>
    <col min="13313" max="13313" width="4.7109375" style="33" customWidth="1"/>
    <col min="13314" max="13314" width="16" style="33" customWidth="1"/>
    <col min="13315" max="13320" width="9.28515625" style="33" customWidth="1"/>
    <col min="13321" max="13321" width="3" style="33" customWidth="1"/>
    <col min="13322" max="13557" width="8.85546875" style="33"/>
    <col min="13558" max="13558" width="3" style="33" customWidth="1"/>
    <col min="13559" max="13559" width="4.7109375" style="33" customWidth="1"/>
    <col min="13560" max="13560" width="16" style="33" customWidth="1"/>
    <col min="13561" max="13566" width="9.28515625" style="33" customWidth="1"/>
    <col min="13567" max="13568" width="3" style="33" customWidth="1"/>
    <col min="13569" max="13569" width="4.7109375" style="33" customWidth="1"/>
    <col min="13570" max="13570" width="16" style="33" customWidth="1"/>
    <col min="13571" max="13576" width="9.28515625" style="33" customWidth="1"/>
    <col min="13577" max="13577" width="3" style="33" customWidth="1"/>
    <col min="13578" max="13813" width="8.85546875" style="33"/>
    <col min="13814" max="13814" width="3" style="33" customWidth="1"/>
    <col min="13815" max="13815" width="4.7109375" style="33" customWidth="1"/>
    <col min="13816" max="13816" width="16" style="33" customWidth="1"/>
    <col min="13817" max="13822" width="9.28515625" style="33" customWidth="1"/>
    <col min="13823" max="13824" width="3" style="33" customWidth="1"/>
    <col min="13825" max="13825" width="4.7109375" style="33" customWidth="1"/>
    <col min="13826" max="13826" width="16" style="33" customWidth="1"/>
    <col min="13827" max="13832" width="9.28515625" style="33" customWidth="1"/>
    <col min="13833" max="13833" width="3" style="33" customWidth="1"/>
    <col min="13834" max="14069" width="8.85546875" style="33"/>
    <col min="14070" max="14070" width="3" style="33" customWidth="1"/>
    <col min="14071" max="14071" width="4.7109375" style="33" customWidth="1"/>
    <col min="14072" max="14072" width="16" style="33" customWidth="1"/>
    <col min="14073" max="14078" width="9.28515625" style="33" customWidth="1"/>
    <col min="14079" max="14080" width="3" style="33" customWidth="1"/>
    <col min="14081" max="14081" width="4.7109375" style="33" customWidth="1"/>
    <col min="14082" max="14082" width="16" style="33" customWidth="1"/>
    <col min="14083" max="14088" width="9.28515625" style="33" customWidth="1"/>
    <col min="14089" max="14089" width="3" style="33" customWidth="1"/>
    <col min="14090" max="14325" width="8.85546875" style="33"/>
    <col min="14326" max="14326" width="3" style="33" customWidth="1"/>
    <col min="14327" max="14327" width="4.7109375" style="33" customWidth="1"/>
    <col min="14328" max="14328" width="16" style="33" customWidth="1"/>
    <col min="14329" max="14334" width="9.28515625" style="33" customWidth="1"/>
    <col min="14335" max="14336" width="3" style="33" customWidth="1"/>
    <col min="14337" max="14337" width="4.7109375" style="33" customWidth="1"/>
    <col min="14338" max="14338" width="16" style="33" customWidth="1"/>
    <col min="14339" max="14344" width="9.28515625" style="33" customWidth="1"/>
    <col min="14345" max="14345" width="3" style="33" customWidth="1"/>
    <col min="14346" max="14581" width="8.85546875" style="33"/>
    <col min="14582" max="14582" width="3" style="33" customWidth="1"/>
    <col min="14583" max="14583" width="4.7109375" style="33" customWidth="1"/>
    <col min="14584" max="14584" width="16" style="33" customWidth="1"/>
    <col min="14585" max="14590" width="9.28515625" style="33" customWidth="1"/>
    <col min="14591" max="14592" width="3" style="33" customWidth="1"/>
    <col min="14593" max="14593" width="4.7109375" style="33" customWidth="1"/>
    <col min="14594" max="14594" width="16" style="33" customWidth="1"/>
    <col min="14595" max="14600" width="9.28515625" style="33" customWidth="1"/>
    <col min="14601" max="14601" width="3" style="33" customWidth="1"/>
    <col min="14602" max="14837" width="8.85546875" style="33"/>
    <col min="14838" max="14838" width="3" style="33" customWidth="1"/>
    <col min="14839" max="14839" width="4.7109375" style="33" customWidth="1"/>
    <col min="14840" max="14840" width="16" style="33" customWidth="1"/>
    <col min="14841" max="14846" width="9.28515625" style="33" customWidth="1"/>
    <col min="14847" max="14848" width="3" style="33" customWidth="1"/>
    <col min="14849" max="14849" width="4.7109375" style="33" customWidth="1"/>
    <col min="14850" max="14850" width="16" style="33" customWidth="1"/>
    <col min="14851" max="14856" width="9.28515625" style="33" customWidth="1"/>
    <col min="14857" max="14857" width="3" style="33" customWidth="1"/>
    <col min="14858" max="15093" width="8.85546875" style="33"/>
    <col min="15094" max="15094" width="3" style="33" customWidth="1"/>
    <col min="15095" max="15095" width="4.7109375" style="33" customWidth="1"/>
    <col min="15096" max="15096" width="16" style="33" customWidth="1"/>
    <col min="15097" max="15102" width="9.28515625" style="33" customWidth="1"/>
    <col min="15103" max="15104" width="3" style="33" customWidth="1"/>
    <col min="15105" max="15105" width="4.7109375" style="33" customWidth="1"/>
    <col min="15106" max="15106" width="16" style="33" customWidth="1"/>
    <col min="15107" max="15112" width="9.28515625" style="33" customWidth="1"/>
    <col min="15113" max="15113" width="3" style="33" customWidth="1"/>
    <col min="15114" max="15349" width="8.85546875" style="33"/>
    <col min="15350" max="15350" width="3" style="33" customWidth="1"/>
    <col min="15351" max="15351" width="4.7109375" style="33" customWidth="1"/>
    <col min="15352" max="15352" width="16" style="33" customWidth="1"/>
    <col min="15353" max="15358" width="9.28515625" style="33" customWidth="1"/>
    <col min="15359" max="15360" width="3" style="33" customWidth="1"/>
    <col min="15361" max="15361" width="4.7109375" style="33" customWidth="1"/>
    <col min="15362" max="15362" width="16" style="33" customWidth="1"/>
    <col min="15363" max="15368" width="9.28515625" style="33" customWidth="1"/>
    <col min="15369" max="15369" width="3" style="33" customWidth="1"/>
    <col min="15370" max="15605" width="8.85546875" style="33"/>
    <col min="15606" max="15606" width="3" style="33" customWidth="1"/>
    <col min="15607" max="15607" width="4.7109375" style="33" customWidth="1"/>
    <col min="15608" max="15608" width="16" style="33" customWidth="1"/>
    <col min="15609" max="15614" width="9.28515625" style="33" customWidth="1"/>
    <col min="15615" max="15616" width="3" style="33" customWidth="1"/>
    <col min="15617" max="15617" width="4.7109375" style="33" customWidth="1"/>
    <col min="15618" max="15618" width="16" style="33" customWidth="1"/>
    <col min="15619" max="15624" width="9.28515625" style="33" customWidth="1"/>
    <col min="15625" max="15625" width="3" style="33" customWidth="1"/>
    <col min="15626" max="15861" width="8.85546875" style="33"/>
    <col min="15862" max="15862" width="3" style="33" customWidth="1"/>
    <col min="15863" max="15863" width="4.7109375" style="33" customWidth="1"/>
    <col min="15864" max="15864" width="16" style="33" customWidth="1"/>
    <col min="15865" max="15870" width="9.28515625" style="33" customWidth="1"/>
    <col min="15871" max="15872" width="3" style="33" customWidth="1"/>
    <col min="15873" max="15873" width="4.7109375" style="33" customWidth="1"/>
    <col min="15874" max="15874" width="16" style="33" customWidth="1"/>
    <col min="15875" max="15880" width="9.28515625" style="33" customWidth="1"/>
    <col min="15881" max="15881" width="3" style="33" customWidth="1"/>
    <col min="15882" max="16117" width="8.85546875" style="33"/>
    <col min="16118" max="16118" width="3" style="33" customWidth="1"/>
    <col min="16119" max="16119" width="4.7109375" style="33" customWidth="1"/>
    <col min="16120" max="16120" width="16" style="33" customWidth="1"/>
    <col min="16121" max="16126" width="9.28515625" style="33" customWidth="1"/>
    <col min="16127" max="16128" width="3" style="33" customWidth="1"/>
    <col min="16129" max="16129" width="4.7109375" style="33" customWidth="1"/>
    <col min="16130" max="16130" width="16" style="33" customWidth="1"/>
    <col min="16131" max="16136" width="9.28515625" style="33" customWidth="1"/>
    <col min="16137" max="16137" width="3" style="33" customWidth="1"/>
    <col min="16138" max="16384" width="8.85546875" style="33"/>
  </cols>
  <sheetData>
    <row r="1" spans="1:10" s="152" customFormat="1" ht="18" customHeight="1" thickBot="1" x14ac:dyDescent="0.2">
      <c r="A1" s="151"/>
      <c r="B1" s="330" t="s">
        <v>266</v>
      </c>
      <c r="C1" s="330"/>
      <c r="D1" s="330"/>
      <c r="E1" s="330"/>
      <c r="F1" s="330"/>
      <c r="G1" s="330"/>
      <c r="H1" s="330"/>
      <c r="I1" s="330"/>
    </row>
    <row r="2" spans="1:10" ht="18" customHeight="1" x14ac:dyDescent="0.15">
      <c r="A2" s="153"/>
      <c r="B2" s="397" t="str">
        <f>IF(クロス男!E2="","",クロス男!D2)</f>
        <v/>
      </c>
      <c r="C2" s="398"/>
      <c r="D2" s="399" t="s">
        <v>246</v>
      </c>
      <c r="E2" s="400"/>
      <c r="F2" s="400"/>
      <c r="G2" s="401"/>
      <c r="H2" s="402" t="s">
        <v>169</v>
      </c>
      <c r="I2" s="403"/>
    </row>
    <row r="3" spans="1:10" s="155" customFormat="1" ht="53.45" customHeight="1" thickBot="1" x14ac:dyDescent="0.2">
      <c r="A3" s="154"/>
      <c r="B3" s="149" t="str">
        <f>IF(クロス男!E2="","",クロス男!C2)</f>
        <v/>
      </c>
      <c r="C3" s="150" t="str">
        <f>IF(クロス男!E2="","",クロス男!F2)</f>
        <v/>
      </c>
      <c r="D3" s="404" t="str">
        <f>IF(クロス男!E2="","",クロス男!E2)</f>
        <v/>
      </c>
      <c r="E3" s="404"/>
      <c r="F3" s="404"/>
      <c r="G3" s="405"/>
      <c r="H3" s="406"/>
      <c r="I3" s="407"/>
    </row>
    <row r="4" spans="1:10" s="152" customFormat="1" ht="18" customHeight="1" thickBot="1" x14ac:dyDescent="0.2">
      <c r="A4" s="194"/>
      <c r="B4" s="195"/>
      <c r="C4" s="196"/>
      <c r="D4" s="197"/>
      <c r="E4" s="197"/>
      <c r="F4" s="197"/>
      <c r="G4" s="197"/>
      <c r="H4" s="198"/>
      <c r="I4" s="198"/>
      <c r="J4" s="196"/>
    </row>
    <row r="5" spans="1:10" s="152" customFormat="1" ht="18" customHeight="1" thickBot="1" x14ac:dyDescent="0.2">
      <c r="A5" s="151"/>
      <c r="B5" s="330" t="str">
        <f>+B1</f>
        <v>《クロス競技男子》小松市民スポーツ大会冬季大会スキー競技会個票</v>
      </c>
      <c r="C5" s="330"/>
      <c r="D5" s="330"/>
      <c r="E5" s="330"/>
      <c r="F5" s="330"/>
      <c r="G5" s="330"/>
      <c r="H5" s="330"/>
      <c r="I5" s="330"/>
    </row>
    <row r="6" spans="1:10" ht="18" customHeight="1" x14ac:dyDescent="0.15">
      <c r="A6" s="153"/>
      <c r="B6" s="397" t="str">
        <f>IF(クロス男!E3="","",クロス男!D3)</f>
        <v/>
      </c>
      <c r="C6" s="398"/>
      <c r="D6" s="399" t="s">
        <v>246</v>
      </c>
      <c r="E6" s="400"/>
      <c r="F6" s="400"/>
      <c r="G6" s="401"/>
      <c r="H6" s="402" t="s">
        <v>169</v>
      </c>
      <c r="I6" s="403"/>
    </row>
    <row r="7" spans="1:10" s="155" customFormat="1" ht="53.45" customHeight="1" thickBot="1" x14ac:dyDescent="0.2">
      <c r="A7" s="154"/>
      <c r="B7" s="149" t="str">
        <f>IF(クロス男!E3="","",クロス男!C3)</f>
        <v/>
      </c>
      <c r="C7" s="150" t="str">
        <f>IF(クロス男!E3="","",クロス男!F3)</f>
        <v/>
      </c>
      <c r="D7" s="404" t="str">
        <f>IF(クロス男!E3="","",クロス男!E3)</f>
        <v/>
      </c>
      <c r="E7" s="404"/>
      <c r="F7" s="404"/>
      <c r="G7" s="405"/>
      <c r="H7" s="406"/>
      <c r="I7" s="407"/>
    </row>
    <row r="8" spans="1:10" s="152" customFormat="1" ht="18" customHeight="1" thickBot="1" x14ac:dyDescent="0.2">
      <c r="A8" s="194"/>
      <c r="B8" s="195"/>
      <c r="C8" s="196"/>
      <c r="D8" s="197"/>
      <c r="E8" s="197"/>
      <c r="F8" s="197"/>
      <c r="G8" s="197"/>
      <c r="H8" s="198"/>
      <c r="I8" s="198"/>
      <c r="J8" s="196"/>
    </row>
    <row r="9" spans="1:10" s="152" customFormat="1" ht="18" customHeight="1" thickBot="1" x14ac:dyDescent="0.2">
      <c r="A9" s="151"/>
      <c r="B9" s="330" t="str">
        <f>+B1</f>
        <v>《クロス競技男子》小松市民スポーツ大会冬季大会スキー競技会個票</v>
      </c>
      <c r="C9" s="330"/>
      <c r="D9" s="330"/>
      <c r="E9" s="330"/>
      <c r="F9" s="330"/>
      <c r="G9" s="330"/>
      <c r="H9" s="330"/>
      <c r="I9" s="330"/>
    </row>
    <row r="10" spans="1:10" ht="18" customHeight="1" x14ac:dyDescent="0.15">
      <c r="A10" s="153"/>
      <c r="B10" s="397" t="str">
        <f>IF(クロス男!E4="","",クロス男!D4)</f>
        <v/>
      </c>
      <c r="C10" s="398"/>
      <c r="D10" s="399" t="s">
        <v>246</v>
      </c>
      <c r="E10" s="400"/>
      <c r="F10" s="400"/>
      <c r="G10" s="401"/>
      <c r="H10" s="402" t="s">
        <v>169</v>
      </c>
      <c r="I10" s="403"/>
    </row>
    <row r="11" spans="1:10" s="155" customFormat="1" ht="53.45" customHeight="1" thickBot="1" x14ac:dyDescent="0.2">
      <c r="A11" s="154"/>
      <c r="B11" s="149" t="str">
        <f>IF(クロス男!E4="","",クロス男!C4)</f>
        <v/>
      </c>
      <c r="C11" s="150" t="str">
        <f>IF(クロス男!E4="","",クロス男!F4)</f>
        <v/>
      </c>
      <c r="D11" s="404" t="str">
        <f>IF(クロス男!E4="","",クロス男!E4)</f>
        <v/>
      </c>
      <c r="E11" s="404"/>
      <c r="F11" s="404"/>
      <c r="G11" s="405"/>
      <c r="H11" s="406"/>
      <c r="I11" s="407"/>
    </row>
    <row r="12" spans="1:10" s="152" customFormat="1" ht="18" customHeight="1" thickBot="1" x14ac:dyDescent="0.2">
      <c r="A12" s="194"/>
      <c r="B12" s="195"/>
      <c r="C12" s="196"/>
      <c r="D12" s="197"/>
      <c r="E12" s="197"/>
      <c r="F12" s="197"/>
      <c r="G12" s="197"/>
      <c r="H12" s="198"/>
      <c r="I12" s="198"/>
      <c r="J12" s="196"/>
    </row>
    <row r="13" spans="1:10" s="152" customFormat="1" ht="18" customHeight="1" thickBot="1" x14ac:dyDescent="0.2">
      <c r="A13" s="156"/>
      <c r="B13" s="396" t="str">
        <f>+B1</f>
        <v>《クロス競技男子》小松市民スポーツ大会冬季大会スキー競技会個票</v>
      </c>
      <c r="C13" s="396"/>
      <c r="D13" s="396"/>
      <c r="E13" s="396"/>
      <c r="F13" s="396"/>
      <c r="G13" s="396"/>
      <c r="H13" s="396"/>
      <c r="I13" s="396"/>
    </row>
    <row r="14" spans="1:10" ht="18" customHeight="1" x14ac:dyDescent="0.15">
      <c r="A14" s="153"/>
      <c r="B14" s="397" t="str">
        <f>IF(クロス男!E5="","",クロス男!D5)</f>
        <v/>
      </c>
      <c r="C14" s="398"/>
      <c r="D14" s="399" t="s">
        <v>261</v>
      </c>
      <c r="E14" s="400"/>
      <c r="F14" s="400"/>
      <c r="G14" s="401"/>
      <c r="H14" s="402" t="s">
        <v>169</v>
      </c>
      <c r="I14" s="403"/>
    </row>
    <row r="15" spans="1:10" s="155" customFormat="1" ht="53.45" customHeight="1" thickBot="1" x14ac:dyDescent="0.2">
      <c r="A15" s="154"/>
      <c r="B15" s="149" t="str">
        <f>IF(クロス男!E5="","",クロス男!C5)</f>
        <v/>
      </c>
      <c r="C15" s="150" t="str">
        <f>IF(クロス男!E5="","",クロス男!F5)</f>
        <v/>
      </c>
      <c r="D15" s="404" t="str">
        <f>IF(クロス男!E5="","",クロス男!E5)</f>
        <v/>
      </c>
      <c r="E15" s="404"/>
      <c r="F15" s="404"/>
      <c r="G15" s="405"/>
      <c r="H15" s="406"/>
      <c r="I15" s="407"/>
    </row>
    <row r="16" spans="1:10" s="152" customFormat="1" ht="18" customHeight="1" thickBot="1" x14ac:dyDescent="0.2">
      <c r="A16" s="194"/>
      <c r="B16" s="195"/>
      <c r="C16" s="196"/>
      <c r="D16" s="197"/>
      <c r="E16" s="197"/>
      <c r="F16" s="197"/>
      <c r="G16" s="197"/>
      <c r="H16" s="198"/>
      <c r="I16" s="198"/>
      <c r="J16" s="196"/>
    </row>
    <row r="17" spans="1:10" s="152" customFormat="1" ht="18" customHeight="1" thickBot="1" x14ac:dyDescent="0.2">
      <c r="A17" s="151"/>
      <c r="B17" s="330" t="str">
        <f>+B1</f>
        <v>《クロス競技男子》小松市民スポーツ大会冬季大会スキー競技会個票</v>
      </c>
      <c r="C17" s="330"/>
      <c r="D17" s="330"/>
      <c r="E17" s="330"/>
      <c r="F17" s="330"/>
      <c r="G17" s="330"/>
      <c r="H17" s="330"/>
      <c r="I17" s="330"/>
    </row>
    <row r="18" spans="1:10" ht="18" customHeight="1" x14ac:dyDescent="0.15">
      <c r="A18" s="153"/>
      <c r="B18" s="397" t="str">
        <f>IF(クロス男!E6="","",クロス男!D6)</f>
        <v/>
      </c>
      <c r="C18" s="398"/>
      <c r="D18" s="399" t="s">
        <v>261</v>
      </c>
      <c r="E18" s="400"/>
      <c r="F18" s="400"/>
      <c r="G18" s="401"/>
      <c r="H18" s="402" t="s">
        <v>169</v>
      </c>
      <c r="I18" s="403"/>
    </row>
    <row r="19" spans="1:10" s="155" customFormat="1" ht="53.45" customHeight="1" thickBot="1" x14ac:dyDescent="0.2">
      <c r="A19" s="154"/>
      <c r="B19" s="149" t="str">
        <f>IF(クロス男!E6="","",クロス男!C6)</f>
        <v/>
      </c>
      <c r="C19" s="150" t="str">
        <f>IF(クロス男!E6="","",クロス男!F6)</f>
        <v/>
      </c>
      <c r="D19" s="404" t="str">
        <f>IF(クロス男!E6="","",クロス男!E6)</f>
        <v/>
      </c>
      <c r="E19" s="404"/>
      <c r="F19" s="404"/>
      <c r="G19" s="405"/>
      <c r="H19" s="406"/>
      <c r="I19" s="407"/>
    </row>
    <row r="20" spans="1:10" s="152" customFormat="1" ht="18" customHeight="1" thickBot="1" x14ac:dyDescent="0.2">
      <c r="A20" s="194"/>
      <c r="B20" s="195"/>
      <c r="C20" s="196"/>
      <c r="D20" s="197"/>
      <c r="E20" s="197"/>
      <c r="F20" s="197"/>
      <c r="G20" s="197"/>
      <c r="H20" s="198"/>
      <c r="I20" s="198"/>
      <c r="J20" s="196"/>
    </row>
    <row r="21" spans="1:10" s="152" customFormat="1" ht="18" customHeight="1" thickBot="1" x14ac:dyDescent="0.2">
      <c r="A21" s="156"/>
      <c r="B21" s="396" t="str">
        <f>+B17</f>
        <v>《クロス競技男子》小松市民スポーツ大会冬季大会スキー競技会個票</v>
      </c>
      <c r="C21" s="396"/>
      <c r="D21" s="396"/>
      <c r="E21" s="396"/>
      <c r="F21" s="396"/>
      <c r="G21" s="396"/>
      <c r="H21" s="396"/>
      <c r="I21" s="396"/>
    </row>
    <row r="22" spans="1:10" ht="18" customHeight="1" x14ac:dyDescent="0.15">
      <c r="A22" s="153"/>
      <c r="B22" s="397" t="str">
        <f>IF(クロス男!E7="","",クロス男!D7)</f>
        <v/>
      </c>
      <c r="C22" s="398"/>
      <c r="D22" s="399" t="s">
        <v>261</v>
      </c>
      <c r="E22" s="400"/>
      <c r="F22" s="400"/>
      <c r="G22" s="401"/>
      <c r="H22" s="402" t="s">
        <v>169</v>
      </c>
      <c r="I22" s="403"/>
    </row>
    <row r="23" spans="1:10" s="155" customFormat="1" ht="53.45" customHeight="1" thickBot="1" x14ac:dyDescent="0.2">
      <c r="A23" s="154"/>
      <c r="B23" s="149" t="str">
        <f>IF(クロス男!E7="","",クロス男!C7)</f>
        <v/>
      </c>
      <c r="C23" s="150" t="str">
        <f>IF(クロス男!E7="","",クロス男!F7)</f>
        <v/>
      </c>
      <c r="D23" s="404" t="str">
        <f>IF(クロス男!E7="","",クロス男!E7)</f>
        <v/>
      </c>
      <c r="E23" s="404"/>
      <c r="F23" s="404"/>
      <c r="G23" s="405"/>
      <c r="H23" s="406"/>
      <c r="I23" s="407"/>
    </row>
    <row r="24" spans="1:10" s="152" customFormat="1" ht="18" customHeight="1" thickBot="1" x14ac:dyDescent="0.2">
      <c r="A24" s="194"/>
      <c r="B24" s="195"/>
      <c r="C24" s="196"/>
      <c r="D24" s="197"/>
      <c r="E24" s="197"/>
      <c r="F24" s="197"/>
      <c r="G24" s="197"/>
      <c r="H24" s="198"/>
      <c r="I24" s="198"/>
      <c r="J24" s="196"/>
    </row>
    <row r="25" spans="1:10" s="152" customFormat="1" ht="18" customHeight="1" thickBot="1" x14ac:dyDescent="0.2">
      <c r="A25" s="151"/>
      <c r="B25" s="330" t="str">
        <f>+B17</f>
        <v>《クロス競技男子》小松市民スポーツ大会冬季大会スキー競技会個票</v>
      </c>
      <c r="C25" s="330"/>
      <c r="D25" s="330"/>
      <c r="E25" s="330"/>
      <c r="F25" s="330"/>
      <c r="G25" s="330"/>
      <c r="H25" s="330"/>
      <c r="I25" s="330"/>
    </row>
    <row r="26" spans="1:10" ht="18" customHeight="1" x14ac:dyDescent="0.15">
      <c r="A26" s="153"/>
      <c r="B26" s="397" t="str">
        <f>IF(クロス男!E8="","",クロス男!D8)</f>
        <v/>
      </c>
      <c r="C26" s="398"/>
      <c r="D26" s="399" t="s">
        <v>261</v>
      </c>
      <c r="E26" s="400"/>
      <c r="F26" s="400"/>
      <c r="G26" s="401"/>
      <c r="H26" s="402" t="s">
        <v>169</v>
      </c>
      <c r="I26" s="403"/>
    </row>
    <row r="27" spans="1:10" s="155" customFormat="1" ht="53.45" customHeight="1" thickBot="1" x14ac:dyDescent="0.2">
      <c r="A27" s="154"/>
      <c r="B27" s="149" t="str">
        <f>IF(クロス男!E8="","",クロス男!C8)</f>
        <v/>
      </c>
      <c r="C27" s="150" t="str">
        <f>IF(クロス男!E8="","",クロス男!F8)</f>
        <v/>
      </c>
      <c r="D27" s="404" t="str">
        <f>IF(クロス男!E8="","",クロス男!E8)</f>
        <v/>
      </c>
      <c r="E27" s="404"/>
      <c r="F27" s="404"/>
      <c r="G27" s="405"/>
      <c r="H27" s="406"/>
      <c r="I27" s="407"/>
    </row>
    <row r="28" spans="1:10" s="152" customFormat="1" ht="18" customHeight="1" thickBot="1" x14ac:dyDescent="0.2">
      <c r="A28" s="194"/>
      <c r="B28" s="195"/>
      <c r="C28" s="196"/>
      <c r="D28" s="197"/>
      <c r="E28" s="197"/>
      <c r="F28" s="197"/>
      <c r="G28" s="197"/>
      <c r="H28" s="198"/>
      <c r="I28" s="198"/>
      <c r="J28" s="196"/>
    </row>
    <row r="29" spans="1:10" s="152" customFormat="1" ht="18" customHeight="1" thickBot="1" x14ac:dyDescent="0.2">
      <c r="A29" s="156"/>
      <c r="B29" s="396" t="str">
        <f>+B17</f>
        <v>《クロス競技男子》小松市民スポーツ大会冬季大会スキー競技会個票</v>
      </c>
      <c r="C29" s="396"/>
      <c r="D29" s="396"/>
      <c r="E29" s="396"/>
      <c r="F29" s="396"/>
      <c r="G29" s="396"/>
      <c r="H29" s="396"/>
      <c r="I29" s="396"/>
    </row>
    <row r="30" spans="1:10" ht="18" customHeight="1" x14ac:dyDescent="0.15">
      <c r="A30" s="153"/>
      <c r="B30" s="397" t="str">
        <f>IF(クロス男!E9="","",クロス男!D9)</f>
        <v/>
      </c>
      <c r="C30" s="398"/>
      <c r="D30" s="399" t="s">
        <v>261</v>
      </c>
      <c r="E30" s="400"/>
      <c r="F30" s="400"/>
      <c r="G30" s="401"/>
      <c r="H30" s="402" t="s">
        <v>169</v>
      </c>
      <c r="I30" s="403"/>
    </row>
    <row r="31" spans="1:10" s="155" customFormat="1" ht="53.45" customHeight="1" thickBot="1" x14ac:dyDescent="0.2">
      <c r="A31" s="154"/>
      <c r="B31" s="149" t="str">
        <f>IF(クロス男!E9="","",クロス男!C9)</f>
        <v/>
      </c>
      <c r="C31" s="150" t="str">
        <f>IF(クロス男!E9="","",クロス男!F9)</f>
        <v/>
      </c>
      <c r="D31" s="404" t="str">
        <f>IF(クロス男!E9="","",クロス男!E9)</f>
        <v/>
      </c>
      <c r="E31" s="404"/>
      <c r="F31" s="404"/>
      <c r="G31" s="405"/>
      <c r="H31" s="406"/>
      <c r="I31" s="407"/>
    </row>
    <row r="32" spans="1:10" s="152" customFormat="1" ht="18" customHeight="1" thickBot="1" x14ac:dyDescent="0.2">
      <c r="A32" s="194"/>
      <c r="B32" s="195"/>
      <c r="C32" s="196"/>
      <c r="D32" s="197"/>
      <c r="E32" s="197"/>
      <c r="F32" s="197"/>
      <c r="G32" s="197"/>
      <c r="H32" s="198"/>
      <c r="I32" s="198"/>
      <c r="J32" s="196"/>
    </row>
    <row r="33" spans="1:10" s="152" customFormat="1" ht="18" customHeight="1" thickBot="1" x14ac:dyDescent="0.2">
      <c r="A33" s="151"/>
      <c r="B33" s="330" t="str">
        <f>+B17</f>
        <v>《クロス競技男子》小松市民スポーツ大会冬季大会スキー競技会個票</v>
      </c>
      <c r="C33" s="330"/>
      <c r="D33" s="330"/>
      <c r="E33" s="330"/>
      <c r="F33" s="330"/>
      <c r="G33" s="330"/>
      <c r="H33" s="330"/>
      <c r="I33" s="330"/>
    </row>
    <row r="34" spans="1:10" ht="18" customHeight="1" x14ac:dyDescent="0.15">
      <c r="A34" s="153"/>
      <c r="B34" s="397" t="str">
        <f>IF(クロス男!E10="","",クロス男!D10)</f>
        <v/>
      </c>
      <c r="C34" s="398"/>
      <c r="D34" s="399" t="s">
        <v>261</v>
      </c>
      <c r="E34" s="400"/>
      <c r="F34" s="400"/>
      <c r="G34" s="401"/>
      <c r="H34" s="402" t="s">
        <v>169</v>
      </c>
      <c r="I34" s="403"/>
    </row>
    <row r="35" spans="1:10" s="155" customFormat="1" ht="53.45" customHeight="1" thickBot="1" x14ac:dyDescent="0.2">
      <c r="A35" s="154"/>
      <c r="B35" s="149" t="str">
        <f>IF(クロス男!E10="","",クロス男!C10)</f>
        <v/>
      </c>
      <c r="C35" s="150" t="str">
        <f>IF(クロス男!E10="","",クロス男!F10)</f>
        <v/>
      </c>
      <c r="D35" s="404" t="str">
        <f>IF(クロス男!E10="","",クロス男!E10)</f>
        <v/>
      </c>
      <c r="E35" s="404"/>
      <c r="F35" s="404"/>
      <c r="G35" s="405"/>
      <c r="H35" s="406"/>
      <c r="I35" s="407"/>
    </row>
    <row r="36" spans="1:10" s="152" customFormat="1" ht="18" customHeight="1" thickBot="1" x14ac:dyDescent="0.2">
      <c r="A36" s="194"/>
      <c r="B36" s="195"/>
      <c r="C36" s="196"/>
      <c r="D36" s="197"/>
      <c r="E36" s="197"/>
      <c r="F36" s="197"/>
      <c r="G36" s="197"/>
      <c r="H36" s="198"/>
      <c r="I36" s="198"/>
      <c r="J36" s="196"/>
    </row>
    <row r="37" spans="1:10" s="152" customFormat="1" ht="18" customHeight="1" thickBot="1" x14ac:dyDescent="0.2">
      <c r="A37" s="156"/>
      <c r="B37" s="396" t="str">
        <f>+B33</f>
        <v>《クロス競技男子》小松市民スポーツ大会冬季大会スキー競技会個票</v>
      </c>
      <c r="C37" s="396"/>
      <c r="D37" s="396"/>
      <c r="E37" s="396"/>
      <c r="F37" s="396"/>
      <c r="G37" s="396"/>
      <c r="H37" s="396"/>
      <c r="I37" s="396"/>
    </row>
    <row r="38" spans="1:10" ht="18" customHeight="1" x14ac:dyDescent="0.15">
      <c r="A38" s="153"/>
      <c r="B38" s="397" t="str">
        <f>IF(クロス男!E11="","",クロス男!D11)</f>
        <v/>
      </c>
      <c r="C38" s="398"/>
      <c r="D38" s="399" t="s">
        <v>261</v>
      </c>
      <c r="E38" s="400"/>
      <c r="F38" s="400"/>
      <c r="G38" s="401"/>
      <c r="H38" s="402" t="s">
        <v>169</v>
      </c>
      <c r="I38" s="403"/>
    </row>
    <row r="39" spans="1:10" s="155" customFormat="1" ht="53.45" customHeight="1" thickBot="1" x14ac:dyDescent="0.2">
      <c r="A39" s="154"/>
      <c r="B39" s="149" t="str">
        <f>IF(クロス男!E11="","",クロス男!C11)</f>
        <v/>
      </c>
      <c r="C39" s="150" t="str">
        <f>IF(クロス男!E11="","",クロス男!F11)</f>
        <v/>
      </c>
      <c r="D39" s="404" t="str">
        <f>IF(クロス男!E11="","",クロス男!E11)</f>
        <v/>
      </c>
      <c r="E39" s="404"/>
      <c r="F39" s="404"/>
      <c r="G39" s="405"/>
      <c r="H39" s="406"/>
      <c r="I39" s="407"/>
    </row>
    <row r="40" spans="1:10" s="152" customFormat="1" ht="18" customHeight="1" thickBot="1" x14ac:dyDescent="0.2">
      <c r="A40" s="194"/>
      <c r="B40" s="195"/>
      <c r="C40" s="196"/>
      <c r="D40" s="197"/>
      <c r="E40" s="197"/>
      <c r="F40" s="197"/>
      <c r="G40" s="197"/>
      <c r="H40" s="198"/>
      <c r="I40" s="198"/>
      <c r="J40" s="196"/>
    </row>
    <row r="41" spans="1:10" s="152" customFormat="1" ht="18" customHeight="1" thickBot="1" x14ac:dyDescent="0.2">
      <c r="A41" s="151"/>
      <c r="B41" s="330" t="str">
        <f>+B37</f>
        <v>《クロス競技男子》小松市民スポーツ大会冬季大会スキー競技会個票</v>
      </c>
      <c r="C41" s="330"/>
      <c r="D41" s="330"/>
      <c r="E41" s="330"/>
      <c r="F41" s="330"/>
      <c r="G41" s="330"/>
      <c r="H41" s="330"/>
      <c r="I41" s="330"/>
    </row>
    <row r="42" spans="1:10" ht="18" customHeight="1" x14ac:dyDescent="0.15">
      <c r="A42" s="153"/>
      <c r="B42" s="397" t="str">
        <f>IF(クロス男!E12="","",クロス男!D12)</f>
        <v/>
      </c>
      <c r="C42" s="398"/>
      <c r="D42" s="399" t="s">
        <v>261</v>
      </c>
      <c r="E42" s="400"/>
      <c r="F42" s="400"/>
      <c r="G42" s="401"/>
      <c r="H42" s="402" t="s">
        <v>169</v>
      </c>
      <c r="I42" s="403"/>
    </row>
    <row r="43" spans="1:10" s="155" customFormat="1" ht="53.45" customHeight="1" thickBot="1" x14ac:dyDescent="0.2">
      <c r="A43" s="154"/>
      <c r="B43" s="149" t="str">
        <f>IF(クロス男!E12="","",クロス男!C12)</f>
        <v/>
      </c>
      <c r="C43" s="150" t="str">
        <f>IF(クロス男!E12="","",クロス男!F12)</f>
        <v/>
      </c>
      <c r="D43" s="404" t="str">
        <f>IF(クロス男!E12="","",クロス男!E12)</f>
        <v/>
      </c>
      <c r="E43" s="404"/>
      <c r="F43" s="404"/>
      <c r="G43" s="405"/>
      <c r="H43" s="406"/>
      <c r="I43" s="407"/>
    </row>
    <row r="44" spans="1:10" s="152" customFormat="1" ht="18" customHeight="1" thickBot="1" x14ac:dyDescent="0.2">
      <c r="A44" s="194"/>
      <c r="B44" s="195"/>
      <c r="C44" s="196"/>
      <c r="D44" s="197"/>
      <c r="E44" s="197"/>
      <c r="F44" s="197"/>
      <c r="G44" s="197"/>
      <c r="H44" s="198"/>
      <c r="I44" s="198"/>
      <c r="J44" s="196"/>
    </row>
    <row r="45" spans="1:10" s="152" customFormat="1" ht="18" customHeight="1" thickBot="1" x14ac:dyDescent="0.2">
      <c r="A45" s="151"/>
      <c r="B45" s="330" t="str">
        <f>+B41</f>
        <v>《クロス競技男子》小松市民スポーツ大会冬季大会スキー競技会個票</v>
      </c>
      <c r="C45" s="330"/>
      <c r="D45" s="330"/>
      <c r="E45" s="330"/>
      <c r="F45" s="330"/>
      <c r="G45" s="330"/>
      <c r="H45" s="330"/>
      <c r="I45" s="330"/>
    </row>
    <row r="46" spans="1:10" ht="18" customHeight="1" x14ac:dyDescent="0.15">
      <c r="A46" s="153"/>
      <c r="B46" s="397" t="str">
        <f>IF(クロス男!E13="","",クロス男!D13)</f>
        <v/>
      </c>
      <c r="C46" s="398"/>
      <c r="D46" s="399" t="s">
        <v>261</v>
      </c>
      <c r="E46" s="400"/>
      <c r="F46" s="400"/>
      <c r="G46" s="401"/>
      <c r="H46" s="402" t="s">
        <v>169</v>
      </c>
      <c r="I46" s="403"/>
    </row>
    <row r="47" spans="1:10" s="155" customFormat="1" ht="53.45" customHeight="1" thickBot="1" x14ac:dyDescent="0.2">
      <c r="A47" s="154"/>
      <c r="B47" s="149" t="str">
        <f>IF(クロス男!E13="","",クロス男!C13)</f>
        <v/>
      </c>
      <c r="C47" s="150" t="str">
        <f>IF(クロス男!E13="","",クロス男!F13)</f>
        <v/>
      </c>
      <c r="D47" s="404" t="str">
        <f>IF(クロス男!E13="","",クロス男!E13)</f>
        <v/>
      </c>
      <c r="E47" s="404"/>
      <c r="F47" s="404"/>
      <c r="G47" s="405"/>
      <c r="H47" s="406"/>
      <c r="I47" s="407"/>
    </row>
    <row r="48" spans="1:10" s="152" customFormat="1" ht="18" customHeight="1" thickBot="1" x14ac:dyDescent="0.2">
      <c r="A48" s="194"/>
      <c r="B48" s="195"/>
      <c r="C48" s="196"/>
      <c r="D48" s="197"/>
      <c r="E48" s="197"/>
      <c r="F48" s="197"/>
      <c r="G48" s="197"/>
      <c r="H48" s="198"/>
      <c r="I48" s="198"/>
      <c r="J48" s="196"/>
    </row>
    <row r="49" spans="1:10" s="152" customFormat="1" ht="18" customHeight="1" thickBot="1" x14ac:dyDescent="0.2">
      <c r="A49" s="151"/>
      <c r="B49" s="330" t="str">
        <f>+B41</f>
        <v>《クロス競技男子》小松市民スポーツ大会冬季大会スキー競技会個票</v>
      </c>
      <c r="C49" s="330"/>
      <c r="D49" s="330"/>
      <c r="E49" s="330"/>
      <c r="F49" s="330"/>
      <c r="G49" s="330"/>
      <c r="H49" s="330"/>
      <c r="I49" s="330"/>
    </row>
    <row r="50" spans="1:10" ht="18" customHeight="1" x14ac:dyDescent="0.15">
      <c r="A50" s="153"/>
      <c r="B50" s="397" t="str">
        <f>IF(クロス男!E14="","",クロス男!D14)</f>
        <v/>
      </c>
      <c r="C50" s="398"/>
      <c r="D50" s="399" t="s">
        <v>261</v>
      </c>
      <c r="E50" s="400"/>
      <c r="F50" s="400"/>
      <c r="G50" s="401"/>
      <c r="H50" s="402" t="s">
        <v>169</v>
      </c>
      <c r="I50" s="403"/>
    </row>
    <row r="51" spans="1:10" s="155" customFormat="1" ht="53.45" customHeight="1" thickBot="1" x14ac:dyDescent="0.2">
      <c r="A51" s="154"/>
      <c r="B51" s="149" t="str">
        <f>IF(クロス男!E14="","",クロス男!C14)</f>
        <v/>
      </c>
      <c r="C51" s="150" t="str">
        <f>IF(クロス男!E14="","",クロス男!F14)</f>
        <v/>
      </c>
      <c r="D51" s="404" t="str">
        <f>IF(クロス男!E14="","",クロス男!E14)</f>
        <v/>
      </c>
      <c r="E51" s="404"/>
      <c r="F51" s="404"/>
      <c r="G51" s="405"/>
      <c r="H51" s="406"/>
      <c r="I51" s="407"/>
    </row>
    <row r="52" spans="1:10" s="152" customFormat="1" ht="18" customHeight="1" thickBot="1" x14ac:dyDescent="0.2">
      <c r="A52" s="194"/>
      <c r="B52" s="195"/>
      <c r="C52" s="196"/>
      <c r="D52" s="197"/>
      <c r="E52" s="197"/>
      <c r="F52" s="197"/>
      <c r="G52" s="197"/>
      <c r="H52" s="198"/>
      <c r="I52" s="198"/>
      <c r="J52" s="196"/>
    </row>
    <row r="53" spans="1:10" s="152" customFormat="1" ht="18" customHeight="1" thickBot="1" x14ac:dyDescent="0.2">
      <c r="A53" s="156"/>
      <c r="B53" s="396" t="str">
        <f>+B41</f>
        <v>《クロス競技男子》小松市民スポーツ大会冬季大会スキー競技会個票</v>
      </c>
      <c r="C53" s="396"/>
      <c r="D53" s="396"/>
      <c r="E53" s="396"/>
      <c r="F53" s="396"/>
      <c r="G53" s="396"/>
      <c r="H53" s="396"/>
      <c r="I53" s="396"/>
    </row>
    <row r="54" spans="1:10" ht="18" customHeight="1" x14ac:dyDescent="0.15">
      <c r="A54" s="153"/>
      <c r="B54" s="397" t="str">
        <f>IF(クロス男!E15="","",クロス男!D15)</f>
        <v/>
      </c>
      <c r="C54" s="398"/>
      <c r="D54" s="399" t="s">
        <v>261</v>
      </c>
      <c r="E54" s="400"/>
      <c r="F54" s="400"/>
      <c r="G54" s="401"/>
      <c r="H54" s="402" t="s">
        <v>169</v>
      </c>
      <c r="I54" s="403"/>
    </row>
    <row r="55" spans="1:10" s="155" customFormat="1" ht="53.45" customHeight="1" thickBot="1" x14ac:dyDescent="0.2">
      <c r="A55" s="154"/>
      <c r="B55" s="149" t="str">
        <f>IF(クロス男!E15="","",クロス男!C15)</f>
        <v/>
      </c>
      <c r="C55" s="150" t="str">
        <f>IF(クロス男!E15="","",クロス男!F15)</f>
        <v/>
      </c>
      <c r="D55" s="404" t="str">
        <f>IF(クロス男!E15="","",クロス男!E15)</f>
        <v/>
      </c>
      <c r="E55" s="404"/>
      <c r="F55" s="404"/>
      <c r="G55" s="405"/>
      <c r="H55" s="406"/>
      <c r="I55" s="407"/>
    </row>
    <row r="56" spans="1:10" s="152" customFormat="1" ht="18" customHeight="1" thickBot="1" x14ac:dyDescent="0.2">
      <c r="A56" s="194"/>
      <c r="B56" s="195"/>
      <c r="C56" s="196"/>
      <c r="D56" s="197"/>
      <c r="E56" s="197"/>
      <c r="F56" s="197"/>
      <c r="G56" s="197"/>
      <c r="H56" s="198"/>
      <c r="I56" s="198"/>
      <c r="J56" s="196"/>
    </row>
    <row r="57" spans="1:10" s="152" customFormat="1" ht="18" customHeight="1" thickBot="1" x14ac:dyDescent="0.2">
      <c r="A57" s="151"/>
      <c r="B57" s="330" t="str">
        <f>+B41</f>
        <v>《クロス競技男子》小松市民スポーツ大会冬季大会スキー競技会個票</v>
      </c>
      <c r="C57" s="330"/>
      <c r="D57" s="330"/>
      <c r="E57" s="330"/>
      <c r="F57" s="330"/>
      <c r="G57" s="330"/>
      <c r="H57" s="330"/>
      <c r="I57" s="330"/>
    </row>
    <row r="58" spans="1:10" ht="18" customHeight="1" x14ac:dyDescent="0.15">
      <c r="A58" s="153"/>
      <c r="B58" s="397" t="str">
        <f>IF(クロス男!E16="","",クロス男!D16)</f>
        <v/>
      </c>
      <c r="C58" s="398"/>
      <c r="D58" s="399" t="s">
        <v>261</v>
      </c>
      <c r="E58" s="400"/>
      <c r="F58" s="400"/>
      <c r="G58" s="401"/>
      <c r="H58" s="402" t="s">
        <v>169</v>
      </c>
      <c r="I58" s="403"/>
    </row>
    <row r="59" spans="1:10" s="155" customFormat="1" ht="53.45" customHeight="1" thickBot="1" x14ac:dyDescent="0.2">
      <c r="A59" s="154"/>
      <c r="B59" s="149" t="str">
        <f>IF(クロス男!E16="","",クロス男!C16)</f>
        <v/>
      </c>
      <c r="C59" s="150" t="str">
        <f>IF(クロス男!E16="","",クロス男!F16)</f>
        <v/>
      </c>
      <c r="D59" s="404" t="str">
        <f>IF(クロス男!E16="","",クロス男!E16)</f>
        <v/>
      </c>
      <c r="E59" s="404"/>
      <c r="F59" s="404"/>
      <c r="G59" s="405"/>
      <c r="H59" s="406"/>
      <c r="I59" s="407"/>
    </row>
    <row r="60" spans="1:10" s="152" customFormat="1" ht="18" customHeight="1" thickBot="1" x14ac:dyDescent="0.2">
      <c r="A60" s="194"/>
      <c r="B60" s="195"/>
      <c r="C60" s="196"/>
      <c r="D60" s="197"/>
      <c r="E60" s="197"/>
      <c r="F60" s="197"/>
      <c r="G60" s="197"/>
      <c r="H60" s="198"/>
      <c r="I60" s="198"/>
      <c r="J60" s="196"/>
    </row>
    <row r="61" spans="1:10" s="152" customFormat="1" ht="18" customHeight="1" thickBot="1" x14ac:dyDescent="0.2">
      <c r="A61" s="156"/>
      <c r="B61" s="396" t="str">
        <f>+B57</f>
        <v>《クロス競技男子》小松市民スポーツ大会冬季大会スキー競技会個票</v>
      </c>
      <c r="C61" s="396"/>
      <c r="D61" s="396"/>
      <c r="E61" s="396"/>
      <c r="F61" s="396"/>
      <c r="G61" s="396"/>
      <c r="H61" s="396"/>
      <c r="I61" s="396"/>
    </row>
    <row r="62" spans="1:10" ht="18" customHeight="1" x14ac:dyDescent="0.15">
      <c r="A62" s="153"/>
      <c r="B62" s="397" t="str">
        <f>IF(クロス男!E17="","",クロス男!D17)</f>
        <v/>
      </c>
      <c r="C62" s="398"/>
      <c r="D62" s="399" t="s">
        <v>261</v>
      </c>
      <c r="E62" s="400"/>
      <c r="F62" s="400"/>
      <c r="G62" s="401"/>
      <c r="H62" s="402" t="s">
        <v>169</v>
      </c>
      <c r="I62" s="403"/>
    </row>
    <row r="63" spans="1:10" s="155" customFormat="1" ht="53.45" customHeight="1" thickBot="1" x14ac:dyDescent="0.2">
      <c r="A63" s="154"/>
      <c r="B63" s="149" t="str">
        <f>IF(クロス男!E17="","",クロス男!C17)</f>
        <v/>
      </c>
      <c r="C63" s="150" t="str">
        <f>IF(クロス男!E17="","",クロス男!F17)</f>
        <v/>
      </c>
      <c r="D63" s="404" t="str">
        <f>IF(クロス男!E17="","",クロス男!E17)</f>
        <v/>
      </c>
      <c r="E63" s="404"/>
      <c r="F63" s="404"/>
      <c r="G63" s="405"/>
      <c r="H63" s="406"/>
      <c r="I63" s="407"/>
    </row>
    <row r="64" spans="1:10" s="152" customFormat="1" ht="18" customHeight="1" thickBot="1" x14ac:dyDescent="0.2">
      <c r="A64" s="194"/>
      <c r="B64" s="195"/>
      <c r="C64" s="196"/>
      <c r="D64" s="197"/>
      <c r="E64" s="197"/>
      <c r="F64" s="197"/>
      <c r="G64" s="197"/>
      <c r="H64" s="198"/>
      <c r="I64" s="198"/>
      <c r="J64" s="196"/>
    </row>
    <row r="65" spans="1:10" s="152" customFormat="1" ht="18" customHeight="1" thickBot="1" x14ac:dyDescent="0.2">
      <c r="A65" s="151"/>
      <c r="B65" s="330" t="str">
        <f>+B57</f>
        <v>《クロス競技男子》小松市民スポーツ大会冬季大会スキー競技会個票</v>
      </c>
      <c r="C65" s="330"/>
      <c r="D65" s="330"/>
      <c r="E65" s="330"/>
      <c r="F65" s="330"/>
      <c r="G65" s="330"/>
      <c r="H65" s="330"/>
      <c r="I65" s="330"/>
    </row>
    <row r="66" spans="1:10" ht="18" customHeight="1" x14ac:dyDescent="0.15">
      <c r="A66" s="153"/>
      <c r="B66" s="397" t="str">
        <f>IF(クロス男!E18="","",クロス男!D18)</f>
        <v/>
      </c>
      <c r="C66" s="398"/>
      <c r="D66" s="399" t="s">
        <v>261</v>
      </c>
      <c r="E66" s="400"/>
      <c r="F66" s="400"/>
      <c r="G66" s="401"/>
      <c r="H66" s="402" t="s">
        <v>169</v>
      </c>
      <c r="I66" s="403"/>
    </row>
    <row r="67" spans="1:10" s="155" customFormat="1" ht="53.45" customHeight="1" thickBot="1" x14ac:dyDescent="0.2">
      <c r="A67" s="154"/>
      <c r="B67" s="149" t="str">
        <f>IF(クロス男!E18="","",クロス男!C18)</f>
        <v/>
      </c>
      <c r="C67" s="150" t="str">
        <f>IF(クロス男!E18="","",クロス男!F18)</f>
        <v/>
      </c>
      <c r="D67" s="404" t="str">
        <f>IF(クロス男!E18="","",クロス男!E18)</f>
        <v/>
      </c>
      <c r="E67" s="404"/>
      <c r="F67" s="404"/>
      <c r="G67" s="405"/>
      <c r="H67" s="406"/>
      <c r="I67" s="407"/>
    </row>
    <row r="68" spans="1:10" s="152" customFormat="1" ht="18" customHeight="1" thickBot="1" x14ac:dyDescent="0.2">
      <c r="A68" s="194"/>
      <c r="B68" s="195"/>
      <c r="C68" s="196"/>
      <c r="D68" s="197"/>
      <c r="E68" s="197"/>
      <c r="F68" s="197"/>
      <c r="G68" s="197"/>
      <c r="H68" s="198"/>
      <c r="I68" s="198"/>
      <c r="J68" s="196"/>
    </row>
    <row r="69" spans="1:10" s="152" customFormat="1" ht="18" customHeight="1" thickBot="1" x14ac:dyDescent="0.2">
      <c r="A69" s="156"/>
      <c r="B69" s="396" t="str">
        <f>+B57</f>
        <v>《クロス競技男子》小松市民スポーツ大会冬季大会スキー競技会個票</v>
      </c>
      <c r="C69" s="396"/>
      <c r="D69" s="396"/>
      <c r="E69" s="396"/>
      <c r="F69" s="396"/>
      <c r="G69" s="396"/>
      <c r="H69" s="396"/>
      <c r="I69" s="396"/>
    </row>
    <row r="70" spans="1:10" ht="18" customHeight="1" x14ac:dyDescent="0.15">
      <c r="A70" s="153"/>
      <c r="B70" s="397" t="str">
        <f>IF(クロス男!E19="","",クロス男!D19)</f>
        <v/>
      </c>
      <c r="C70" s="398"/>
      <c r="D70" s="399" t="s">
        <v>261</v>
      </c>
      <c r="E70" s="400"/>
      <c r="F70" s="400"/>
      <c r="G70" s="401"/>
      <c r="H70" s="402" t="s">
        <v>169</v>
      </c>
      <c r="I70" s="403"/>
    </row>
    <row r="71" spans="1:10" s="155" customFormat="1" ht="53.45" customHeight="1" thickBot="1" x14ac:dyDescent="0.2">
      <c r="A71" s="154"/>
      <c r="B71" s="149" t="str">
        <f>IF(クロス男!E19="","",クロス男!C19)</f>
        <v/>
      </c>
      <c r="C71" s="150" t="str">
        <f>IF(クロス男!E19="","",クロス男!F19)</f>
        <v/>
      </c>
      <c r="D71" s="404" t="str">
        <f>IF(クロス男!E19="","",クロス男!E19)</f>
        <v/>
      </c>
      <c r="E71" s="404"/>
      <c r="F71" s="404"/>
      <c r="G71" s="405"/>
      <c r="H71" s="406"/>
      <c r="I71" s="407"/>
    </row>
    <row r="72" spans="1:10" s="152" customFormat="1" ht="18" customHeight="1" thickBot="1" x14ac:dyDescent="0.2">
      <c r="A72" s="194"/>
      <c r="B72" s="195"/>
      <c r="C72" s="196"/>
      <c r="D72" s="197"/>
      <c r="E72" s="197"/>
      <c r="F72" s="197"/>
      <c r="G72" s="197"/>
      <c r="H72" s="198"/>
      <c r="I72" s="198"/>
      <c r="J72" s="196"/>
    </row>
    <row r="73" spans="1:10" s="152" customFormat="1" ht="18" customHeight="1" thickBot="1" x14ac:dyDescent="0.2">
      <c r="A73" s="151"/>
      <c r="B73" s="330" t="str">
        <f>+B57</f>
        <v>《クロス競技男子》小松市民スポーツ大会冬季大会スキー競技会個票</v>
      </c>
      <c r="C73" s="330"/>
      <c r="D73" s="330"/>
      <c r="E73" s="330"/>
      <c r="F73" s="330"/>
      <c r="G73" s="330"/>
      <c r="H73" s="330"/>
      <c r="I73" s="330"/>
    </row>
    <row r="74" spans="1:10" ht="18" customHeight="1" x14ac:dyDescent="0.15">
      <c r="A74" s="153"/>
      <c r="B74" s="397" t="str">
        <f>IF(クロス男!E20="","",クロス男!D20)</f>
        <v/>
      </c>
      <c r="C74" s="398"/>
      <c r="D74" s="399" t="s">
        <v>261</v>
      </c>
      <c r="E74" s="400"/>
      <c r="F74" s="400"/>
      <c r="G74" s="401"/>
      <c r="H74" s="402" t="s">
        <v>169</v>
      </c>
      <c r="I74" s="403"/>
    </row>
    <row r="75" spans="1:10" s="155" customFormat="1" ht="53.45" customHeight="1" thickBot="1" x14ac:dyDescent="0.2">
      <c r="A75" s="154"/>
      <c r="B75" s="149" t="str">
        <f>IF(クロス男!E20="","",クロス男!C20)</f>
        <v/>
      </c>
      <c r="C75" s="150" t="str">
        <f>IF(クロス男!E20="","",クロス男!F20)</f>
        <v/>
      </c>
      <c r="D75" s="404" t="str">
        <f>IF(クロス男!E20="","",クロス男!E20)</f>
        <v/>
      </c>
      <c r="E75" s="404"/>
      <c r="F75" s="404"/>
      <c r="G75" s="405"/>
      <c r="H75" s="406"/>
      <c r="I75" s="407"/>
    </row>
    <row r="76" spans="1:10" s="152" customFormat="1" ht="18" customHeight="1" thickBot="1" x14ac:dyDescent="0.2">
      <c r="A76" s="194"/>
      <c r="B76" s="195"/>
      <c r="C76" s="196"/>
      <c r="D76" s="197"/>
      <c r="E76" s="197"/>
      <c r="F76" s="197"/>
      <c r="G76" s="197"/>
      <c r="H76" s="198"/>
      <c r="I76" s="198"/>
      <c r="J76" s="196"/>
    </row>
    <row r="77" spans="1:10" s="152" customFormat="1" ht="18" customHeight="1" thickBot="1" x14ac:dyDescent="0.2">
      <c r="A77" s="156"/>
      <c r="B77" s="396" t="str">
        <f>+B73</f>
        <v>《クロス競技男子》小松市民スポーツ大会冬季大会スキー競技会個票</v>
      </c>
      <c r="C77" s="396"/>
      <c r="D77" s="396"/>
      <c r="E77" s="396"/>
      <c r="F77" s="396"/>
      <c r="G77" s="396"/>
      <c r="H77" s="396"/>
      <c r="I77" s="396"/>
    </row>
    <row r="78" spans="1:10" ht="18" customHeight="1" x14ac:dyDescent="0.15">
      <c r="A78" s="153"/>
      <c r="B78" s="397" t="str">
        <f>IF(クロス男!E21="","",クロス男!D21)</f>
        <v/>
      </c>
      <c r="C78" s="398"/>
      <c r="D78" s="399" t="s">
        <v>261</v>
      </c>
      <c r="E78" s="400"/>
      <c r="F78" s="400"/>
      <c r="G78" s="401"/>
      <c r="H78" s="402" t="s">
        <v>169</v>
      </c>
      <c r="I78" s="403"/>
    </row>
    <row r="79" spans="1:10" s="155" customFormat="1" ht="53.45" customHeight="1" thickBot="1" x14ac:dyDescent="0.2">
      <c r="A79" s="154"/>
      <c r="B79" s="149" t="str">
        <f>IF(クロス男!E21="","",クロス男!C21)</f>
        <v/>
      </c>
      <c r="C79" s="150" t="str">
        <f>IF(クロス男!E21="","",クロス男!F21)</f>
        <v/>
      </c>
      <c r="D79" s="404" t="str">
        <f>IF(クロス男!E21="","",クロス男!E21)</f>
        <v/>
      </c>
      <c r="E79" s="404"/>
      <c r="F79" s="404"/>
      <c r="G79" s="405"/>
      <c r="H79" s="406"/>
      <c r="I79" s="407"/>
    </row>
    <row r="80" spans="1:10" s="152" customFormat="1" ht="18" customHeight="1" thickBot="1" x14ac:dyDescent="0.2">
      <c r="A80" s="194"/>
      <c r="B80" s="195"/>
      <c r="C80" s="196"/>
      <c r="D80" s="197"/>
      <c r="E80" s="197"/>
      <c r="F80" s="197"/>
      <c r="G80" s="197"/>
      <c r="H80" s="198"/>
      <c r="I80" s="198"/>
      <c r="J80" s="196"/>
    </row>
    <row r="81" spans="1:10" s="152" customFormat="1" ht="18" customHeight="1" thickBot="1" x14ac:dyDescent="0.2">
      <c r="A81" s="151"/>
      <c r="B81" s="330" t="str">
        <f>+B77</f>
        <v>《クロス競技男子》小松市民スポーツ大会冬季大会スキー競技会個票</v>
      </c>
      <c r="C81" s="330"/>
      <c r="D81" s="330"/>
      <c r="E81" s="330"/>
      <c r="F81" s="330"/>
      <c r="G81" s="330"/>
      <c r="H81" s="330"/>
      <c r="I81" s="330"/>
    </row>
    <row r="82" spans="1:10" ht="18" customHeight="1" x14ac:dyDescent="0.15">
      <c r="A82" s="153"/>
      <c r="B82" s="397" t="str">
        <f>IF(クロス男!E22="","",クロス男!D22)</f>
        <v/>
      </c>
      <c r="C82" s="398"/>
      <c r="D82" s="399" t="s">
        <v>261</v>
      </c>
      <c r="E82" s="400"/>
      <c r="F82" s="400"/>
      <c r="G82" s="401"/>
      <c r="H82" s="402" t="s">
        <v>169</v>
      </c>
      <c r="I82" s="403"/>
    </row>
    <row r="83" spans="1:10" s="155" customFormat="1" ht="53.45" customHeight="1" thickBot="1" x14ac:dyDescent="0.2">
      <c r="A83" s="154"/>
      <c r="B83" s="149" t="str">
        <f>IF(クロス男!E22="","",クロス男!C22)</f>
        <v/>
      </c>
      <c r="C83" s="150" t="str">
        <f>IF(クロス男!E22="","",クロス男!F22)</f>
        <v/>
      </c>
      <c r="D83" s="404" t="str">
        <f>IF(クロス男!E22="","",クロス男!E22)</f>
        <v/>
      </c>
      <c r="E83" s="404"/>
      <c r="F83" s="404"/>
      <c r="G83" s="405"/>
      <c r="H83" s="406"/>
      <c r="I83" s="407"/>
    </row>
    <row r="84" spans="1:10" s="152" customFormat="1" ht="18" customHeight="1" thickBot="1" x14ac:dyDescent="0.2">
      <c r="A84" s="194"/>
      <c r="B84" s="195"/>
      <c r="C84" s="196"/>
      <c r="D84" s="197"/>
      <c r="E84" s="197"/>
      <c r="F84" s="197"/>
      <c r="G84" s="197"/>
      <c r="H84" s="198"/>
      <c r="I84" s="198"/>
      <c r="J84" s="196"/>
    </row>
    <row r="85" spans="1:10" s="152" customFormat="1" ht="18" customHeight="1" thickBot="1" x14ac:dyDescent="0.2">
      <c r="A85" s="151"/>
      <c r="B85" s="330" t="str">
        <f>+B81</f>
        <v>《クロス競技男子》小松市民スポーツ大会冬季大会スキー競技会個票</v>
      </c>
      <c r="C85" s="330"/>
      <c r="D85" s="330"/>
      <c r="E85" s="330"/>
      <c r="F85" s="330"/>
      <c r="G85" s="330"/>
      <c r="H85" s="330"/>
      <c r="I85" s="330"/>
    </row>
    <row r="86" spans="1:10" ht="18" customHeight="1" x14ac:dyDescent="0.15">
      <c r="A86" s="153"/>
      <c r="B86" s="397" t="str">
        <f>IF(クロス男!E23="","",クロス男!D23)</f>
        <v/>
      </c>
      <c r="C86" s="398"/>
      <c r="D86" s="399" t="s">
        <v>261</v>
      </c>
      <c r="E86" s="400"/>
      <c r="F86" s="400"/>
      <c r="G86" s="401"/>
      <c r="H86" s="402" t="s">
        <v>169</v>
      </c>
      <c r="I86" s="403"/>
    </row>
    <row r="87" spans="1:10" s="155" customFormat="1" ht="53.45" customHeight="1" thickBot="1" x14ac:dyDescent="0.2">
      <c r="A87" s="154"/>
      <c r="B87" s="149" t="str">
        <f>IF(クロス男!E23="","",クロス男!C23)</f>
        <v/>
      </c>
      <c r="C87" s="150" t="str">
        <f>IF(クロス男!E23="","",クロス男!F23)</f>
        <v/>
      </c>
      <c r="D87" s="404" t="str">
        <f>IF(クロス男!E23="","",クロス男!E23)</f>
        <v/>
      </c>
      <c r="E87" s="404"/>
      <c r="F87" s="404"/>
      <c r="G87" s="405"/>
      <c r="H87" s="406"/>
      <c r="I87" s="407"/>
    </row>
    <row r="88" spans="1:10" s="152" customFormat="1" ht="18" customHeight="1" thickBot="1" x14ac:dyDescent="0.2">
      <c r="A88" s="194"/>
      <c r="B88" s="195"/>
      <c r="C88" s="196"/>
      <c r="D88" s="197"/>
      <c r="E88" s="197"/>
      <c r="F88" s="197"/>
      <c r="G88" s="197"/>
      <c r="H88" s="198"/>
      <c r="I88" s="198"/>
      <c r="J88" s="196"/>
    </row>
    <row r="89" spans="1:10" s="152" customFormat="1" ht="18" customHeight="1" thickBot="1" x14ac:dyDescent="0.2">
      <c r="A89" s="151"/>
      <c r="B89" s="330" t="str">
        <f>+B81</f>
        <v>《クロス競技男子》小松市民スポーツ大会冬季大会スキー競技会個票</v>
      </c>
      <c r="C89" s="330"/>
      <c r="D89" s="330"/>
      <c r="E89" s="330"/>
      <c r="F89" s="330"/>
      <c r="G89" s="330"/>
      <c r="H89" s="330"/>
      <c r="I89" s="330"/>
    </row>
    <row r="90" spans="1:10" ht="18" customHeight="1" x14ac:dyDescent="0.15">
      <c r="A90" s="153"/>
      <c r="B90" s="397" t="str">
        <f>IF(クロス男!E24="","",クロス男!D24)</f>
        <v/>
      </c>
      <c r="C90" s="398"/>
      <c r="D90" s="399" t="s">
        <v>261</v>
      </c>
      <c r="E90" s="400"/>
      <c r="F90" s="400"/>
      <c r="G90" s="401"/>
      <c r="H90" s="402" t="s">
        <v>169</v>
      </c>
      <c r="I90" s="403"/>
    </row>
    <row r="91" spans="1:10" s="155" customFormat="1" ht="53.45" customHeight="1" thickBot="1" x14ac:dyDescent="0.2">
      <c r="A91" s="154"/>
      <c r="B91" s="149" t="str">
        <f>IF(クロス男!E24="","",クロス男!C24)</f>
        <v/>
      </c>
      <c r="C91" s="150" t="str">
        <f>IF(クロス男!E24="","",クロス男!F24)</f>
        <v/>
      </c>
      <c r="D91" s="404" t="str">
        <f>IF(クロス男!E24="","",クロス男!E24)</f>
        <v/>
      </c>
      <c r="E91" s="404"/>
      <c r="F91" s="404"/>
      <c r="G91" s="405"/>
      <c r="H91" s="406"/>
      <c r="I91" s="407"/>
    </row>
    <row r="92" spans="1:10" s="152" customFormat="1" ht="18" customHeight="1" thickBot="1" x14ac:dyDescent="0.2">
      <c r="A92" s="194"/>
      <c r="B92" s="195"/>
      <c r="C92" s="196"/>
      <c r="D92" s="197"/>
      <c r="E92" s="197"/>
      <c r="F92" s="197"/>
      <c r="G92" s="197"/>
      <c r="H92" s="198"/>
      <c r="I92" s="198"/>
      <c r="J92" s="196"/>
    </row>
    <row r="93" spans="1:10" s="152" customFormat="1" ht="18" customHeight="1" thickBot="1" x14ac:dyDescent="0.2">
      <c r="A93" s="156"/>
      <c r="B93" s="396" t="str">
        <f>+B81</f>
        <v>《クロス競技男子》小松市民スポーツ大会冬季大会スキー競技会個票</v>
      </c>
      <c r="C93" s="396"/>
      <c r="D93" s="396"/>
      <c r="E93" s="396"/>
      <c r="F93" s="396"/>
      <c r="G93" s="396"/>
      <c r="H93" s="396"/>
      <c r="I93" s="396"/>
    </row>
    <row r="94" spans="1:10" ht="18" customHeight="1" x14ac:dyDescent="0.15">
      <c r="A94" s="153"/>
      <c r="B94" s="397" t="str">
        <f>IF(クロス男!E25="","",クロス男!D25)</f>
        <v/>
      </c>
      <c r="C94" s="398"/>
      <c r="D94" s="399" t="s">
        <v>261</v>
      </c>
      <c r="E94" s="400"/>
      <c r="F94" s="400"/>
      <c r="G94" s="401"/>
      <c r="H94" s="402" t="s">
        <v>169</v>
      </c>
      <c r="I94" s="403"/>
    </row>
    <row r="95" spans="1:10" s="155" customFormat="1" ht="53.45" customHeight="1" thickBot="1" x14ac:dyDescent="0.2">
      <c r="A95" s="154"/>
      <c r="B95" s="149" t="str">
        <f>IF(クロス男!E25="","",クロス男!C25)</f>
        <v/>
      </c>
      <c r="C95" s="150" t="str">
        <f>IF(クロス男!E25="","",クロス男!F25)</f>
        <v/>
      </c>
      <c r="D95" s="404" t="str">
        <f>IF(クロス男!E25="","",クロス男!E25)</f>
        <v/>
      </c>
      <c r="E95" s="404"/>
      <c r="F95" s="404"/>
      <c r="G95" s="405"/>
      <c r="H95" s="406"/>
      <c r="I95" s="407"/>
    </row>
    <row r="96" spans="1:10" s="152" customFormat="1" ht="18" customHeight="1" thickBot="1" x14ac:dyDescent="0.2">
      <c r="A96" s="194"/>
      <c r="B96" s="195"/>
      <c r="C96" s="196"/>
      <c r="D96" s="197"/>
      <c r="E96" s="197"/>
      <c r="F96" s="197"/>
      <c r="G96" s="197"/>
      <c r="H96" s="198"/>
      <c r="I96" s="198"/>
      <c r="J96" s="196"/>
    </row>
    <row r="97" spans="1:10" s="152" customFormat="1" ht="18" customHeight="1" thickBot="1" x14ac:dyDescent="0.2">
      <c r="A97" s="151"/>
      <c r="B97" s="330" t="str">
        <f>+B81</f>
        <v>《クロス競技男子》小松市民スポーツ大会冬季大会スキー競技会個票</v>
      </c>
      <c r="C97" s="330"/>
      <c r="D97" s="330"/>
      <c r="E97" s="330"/>
      <c r="F97" s="330"/>
      <c r="G97" s="330"/>
      <c r="H97" s="330"/>
      <c r="I97" s="330"/>
    </row>
    <row r="98" spans="1:10" ht="18" customHeight="1" x14ac:dyDescent="0.15">
      <c r="A98" s="153"/>
      <c r="B98" s="397" t="str">
        <f>IF(クロス男!E26="","",クロス男!D26)</f>
        <v/>
      </c>
      <c r="C98" s="398"/>
      <c r="D98" s="399" t="s">
        <v>261</v>
      </c>
      <c r="E98" s="400"/>
      <c r="F98" s="400"/>
      <c r="G98" s="401"/>
      <c r="H98" s="402" t="s">
        <v>169</v>
      </c>
      <c r="I98" s="403"/>
    </row>
    <row r="99" spans="1:10" s="155" customFormat="1" ht="53.45" customHeight="1" thickBot="1" x14ac:dyDescent="0.2">
      <c r="A99" s="154"/>
      <c r="B99" s="149" t="str">
        <f>IF(クロス男!E26="","",クロス男!C26)</f>
        <v/>
      </c>
      <c r="C99" s="150" t="str">
        <f>IF(クロス男!E26="","",クロス男!F26)</f>
        <v/>
      </c>
      <c r="D99" s="404" t="str">
        <f>IF(クロス男!E26="","",クロス男!E26)</f>
        <v/>
      </c>
      <c r="E99" s="404"/>
      <c r="F99" s="404"/>
      <c r="G99" s="405"/>
      <c r="H99" s="406"/>
      <c r="I99" s="407"/>
    </row>
    <row r="100" spans="1:10" s="152" customFormat="1" ht="18" customHeight="1" thickBot="1" x14ac:dyDescent="0.2">
      <c r="A100" s="194"/>
      <c r="B100" s="195"/>
      <c r="C100" s="196"/>
      <c r="D100" s="197"/>
      <c r="E100" s="197"/>
      <c r="F100" s="197"/>
      <c r="G100" s="197"/>
      <c r="H100" s="198"/>
      <c r="I100" s="198"/>
      <c r="J100" s="196"/>
    </row>
    <row r="101" spans="1:10" s="152" customFormat="1" ht="18" customHeight="1" thickBot="1" x14ac:dyDescent="0.2">
      <c r="A101" s="156"/>
      <c r="B101" s="396" t="str">
        <f>+B97</f>
        <v>《クロス競技男子》小松市民スポーツ大会冬季大会スキー競技会個票</v>
      </c>
      <c r="C101" s="396"/>
      <c r="D101" s="396"/>
      <c r="E101" s="396"/>
      <c r="F101" s="396"/>
      <c r="G101" s="396"/>
      <c r="H101" s="396"/>
      <c r="I101" s="396"/>
    </row>
    <row r="102" spans="1:10" ht="18" customHeight="1" x14ac:dyDescent="0.15">
      <c r="A102" s="153"/>
      <c r="B102" s="397" t="str">
        <f>IF(クロス男!E27="","",クロス男!D27)</f>
        <v/>
      </c>
      <c r="C102" s="398"/>
      <c r="D102" s="399" t="s">
        <v>261</v>
      </c>
      <c r="E102" s="400"/>
      <c r="F102" s="400"/>
      <c r="G102" s="401"/>
      <c r="H102" s="402" t="s">
        <v>169</v>
      </c>
      <c r="I102" s="403"/>
    </row>
    <row r="103" spans="1:10" s="155" customFormat="1" ht="53.45" customHeight="1" thickBot="1" x14ac:dyDescent="0.2">
      <c r="A103" s="154"/>
      <c r="B103" s="149" t="str">
        <f>IF(クロス男!E27="","",クロス男!C27)</f>
        <v/>
      </c>
      <c r="C103" s="150" t="str">
        <f>IF(クロス男!E27="","",クロス男!F27)</f>
        <v/>
      </c>
      <c r="D103" s="404" t="str">
        <f>IF(クロス男!E27="","",クロス男!E27)</f>
        <v/>
      </c>
      <c r="E103" s="404"/>
      <c r="F103" s="404"/>
      <c r="G103" s="405"/>
      <c r="H103" s="406"/>
      <c r="I103" s="407"/>
    </row>
    <row r="104" spans="1:10" s="152" customFormat="1" ht="18" customHeight="1" thickBot="1" x14ac:dyDescent="0.2">
      <c r="A104" s="194"/>
      <c r="B104" s="195"/>
      <c r="C104" s="196"/>
      <c r="D104" s="197"/>
      <c r="E104" s="197"/>
      <c r="F104" s="197"/>
      <c r="G104" s="197"/>
      <c r="H104" s="198"/>
      <c r="I104" s="198"/>
      <c r="J104" s="196"/>
    </row>
    <row r="105" spans="1:10" s="152" customFormat="1" ht="18" customHeight="1" thickBot="1" x14ac:dyDescent="0.2">
      <c r="A105" s="151"/>
      <c r="B105" s="330" t="str">
        <f>+B97</f>
        <v>《クロス競技男子》小松市民スポーツ大会冬季大会スキー競技会個票</v>
      </c>
      <c r="C105" s="330"/>
      <c r="D105" s="330"/>
      <c r="E105" s="330"/>
      <c r="F105" s="330"/>
      <c r="G105" s="330"/>
      <c r="H105" s="330"/>
      <c r="I105" s="330"/>
    </row>
    <row r="106" spans="1:10" ht="18" customHeight="1" x14ac:dyDescent="0.15">
      <c r="A106" s="153"/>
      <c r="B106" s="397" t="str">
        <f>IF(クロス男!E28="","",クロス男!D28)</f>
        <v/>
      </c>
      <c r="C106" s="398"/>
      <c r="D106" s="399" t="s">
        <v>261</v>
      </c>
      <c r="E106" s="400"/>
      <c r="F106" s="400"/>
      <c r="G106" s="401"/>
      <c r="H106" s="402" t="s">
        <v>169</v>
      </c>
      <c r="I106" s="403"/>
    </row>
    <row r="107" spans="1:10" s="155" customFormat="1" ht="53.45" customHeight="1" thickBot="1" x14ac:dyDescent="0.2">
      <c r="A107" s="154"/>
      <c r="B107" s="149" t="str">
        <f>IF(クロス男!E28="","",クロス男!C28)</f>
        <v/>
      </c>
      <c r="C107" s="150" t="str">
        <f>IF(クロス男!E28="","",クロス男!F28)</f>
        <v/>
      </c>
      <c r="D107" s="404" t="str">
        <f>IF(クロス男!E28="","",クロス男!E28)</f>
        <v/>
      </c>
      <c r="E107" s="404"/>
      <c r="F107" s="404"/>
      <c r="G107" s="405"/>
      <c r="H107" s="406"/>
      <c r="I107" s="407"/>
    </row>
    <row r="108" spans="1:10" s="152" customFormat="1" ht="18" customHeight="1" thickBot="1" x14ac:dyDescent="0.2">
      <c r="A108" s="194"/>
      <c r="B108" s="195"/>
      <c r="C108" s="196"/>
      <c r="D108" s="197"/>
      <c r="E108" s="197"/>
      <c r="F108" s="197"/>
      <c r="G108" s="197"/>
      <c r="H108" s="198"/>
      <c r="I108" s="198"/>
      <c r="J108" s="196"/>
    </row>
    <row r="109" spans="1:10" s="152" customFormat="1" ht="18" customHeight="1" thickBot="1" x14ac:dyDescent="0.2">
      <c r="A109" s="156"/>
      <c r="B109" s="396" t="str">
        <f>+B97</f>
        <v>《クロス競技男子》小松市民スポーツ大会冬季大会スキー競技会個票</v>
      </c>
      <c r="C109" s="396"/>
      <c r="D109" s="396"/>
      <c r="E109" s="396"/>
      <c r="F109" s="396"/>
      <c r="G109" s="396"/>
      <c r="H109" s="396"/>
      <c r="I109" s="396"/>
    </row>
    <row r="110" spans="1:10" ht="18" customHeight="1" x14ac:dyDescent="0.15">
      <c r="A110" s="153"/>
      <c r="B110" s="397" t="str">
        <f>IF(クロス男!E29="","",クロス男!D29)</f>
        <v/>
      </c>
      <c r="C110" s="398"/>
      <c r="D110" s="399" t="s">
        <v>261</v>
      </c>
      <c r="E110" s="400"/>
      <c r="F110" s="400"/>
      <c r="G110" s="401"/>
      <c r="H110" s="402" t="s">
        <v>169</v>
      </c>
      <c r="I110" s="403"/>
    </row>
    <row r="111" spans="1:10" s="155" customFormat="1" ht="53.45" customHeight="1" thickBot="1" x14ac:dyDescent="0.2">
      <c r="A111" s="154"/>
      <c r="B111" s="149" t="str">
        <f>IF(クロス男!E29="","",クロス男!C29)</f>
        <v/>
      </c>
      <c r="C111" s="150" t="str">
        <f>IF(クロス男!E29="","",クロス男!F29)</f>
        <v/>
      </c>
      <c r="D111" s="404" t="str">
        <f>IF(クロス男!E29="","",クロス男!E29)</f>
        <v/>
      </c>
      <c r="E111" s="404"/>
      <c r="F111" s="404"/>
      <c r="G111" s="405"/>
      <c r="H111" s="406"/>
      <c r="I111" s="407"/>
    </row>
    <row r="112" spans="1:10" s="152" customFormat="1" ht="18" customHeight="1" thickBot="1" x14ac:dyDescent="0.2">
      <c r="A112" s="194"/>
      <c r="B112" s="195"/>
      <c r="C112" s="196"/>
      <c r="D112" s="197"/>
      <c r="E112" s="197"/>
      <c r="F112" s="197"/>
      <c r="G112" s="197"/>
      <c r="H112" s="198"/>
      <c r="I112" s="198"/>
      <c r="J112" s="196"/>
    </row>
    <row r="113" spans="1:10" s="152" customFormat="1" ht="18" customHeight="1" thickBot="1" x14ac:dyDescent="0.2">
      <c r="A113" s="151"/>
      <c r="B113" s="330" t="str">
        <f>+B97</f>
        <v>《クロス競技男子》小松市民スポーツ大会冬季大会スキー競技会個票</v>
      </c>
      <c r="C113" s="330"/>
      <c r="D113" s="330"/>
      <c r="E113" s="330"/>
      <c r="F113" s="330"/>
      <c r="G113" s="330"/>
      <c r="H113" s="330"/>
      <c r="I113" s="330"/>
    </row>
    <row r="114" spans="1:10" ht="18" customHeight="1" x14ac:dyDescent="0.15">
      <c r="A114" s="153"/>
      <c r="B114" s="397" t="str">
        <f>IF(クロス男!E30="","",クロス男!D30)</f>
        <v/>
      </c>
      <c r="C114" s="398"/>
      <c r="D114" s="399" t="s">
        <v>261</v>
      </c>
      <c r="E114" s="400"/>
      <c r="F114" s="400"/>
      <c r="G114" s="401"/>
      <c r="H114" s="402" t="s">
        <v>169</v>
      </c>
      <c r="I114" s="403"/>
    </row>
    <row r="115" spans="1:10" s="155" customFormat="1" ht="53.45" customHeight="1" thickBot="1" x14ac:dyDescent="0.2">
      <c r="A115" s="154"/>
      <c r="B115" s="149" t="str">
        <f>IF(クロス男!E30="","",クロス男!C30)</f>
        <v/>
      </c>
      <c r="C115" s="150" t="str">
        <f>IF(クロス男!E30="","",クロス男!F30)</f>
        <v/>
      </c>
      <c r="D115" s="404" t="str">
        <f>IF(クロス男!E30="","",クロス男!E30)</f>
        <v/>
      </c>
      <c r="E115" s="404"/>
      <c r="F115" s="404"/>
      <c r="G115" s="405"/>
      <c r="H115" s="406"/>
      <c r="I115" s="407"/>
    </row>
    <row r="116" spans="1:10" s="152" customFormat="1" ht="18" customHeight="1" thickBot="1" x14ac:dyDescent="0.2">
      <c r="A116" s="194"/>
      <c r="B116" s="195"/>
      <c r="C116" s="196"/>
      <c r="D116" s="197"/>
      <c r="E116" s="197"/>
      <c r="F116" s="197"/>
      <c r="G116" s="197"/>
      <c r="H116" s="198"/>
      <c r="I116" s="198"/>
      <c r="J116" s="196"/>
    </row>
    <row r="117" spans="1:10" s="152" customFormat="1" ht="18" customHeight="1" thickBot="1" x14ac:dyDescent="0.2">
      <c r="A117" s="156"/>
      <c r="B117" s="330" t="s">
        <v>262</v>
      </c>
      <c r="C117" s="330"/>
      <c r="D117" s="330"/>
      <c r="E117" s="330"/>
      <c r="F117" s="330"/>
      <c r="G117" s="330"/>
      <c r="H117" s="330"/>
      <c r="I117" s="330"/>
    </row>
    <row r="118" spans="1:10" ht="18" customHeight="1" x14ac:dyDescent="0.15">
      <c r="A118" s="153"/>
      <c r="B118" s="397" t="str">
        <f>IF(クロス男!E31="","",クロス男!D31)</f>
        <v/>
      </c>
      <c r="C118" s="398"/>
      <c r="D118" s="399" t="s">
        <v>261</v>
      </c>
      <c r="E118" s="400"/>
      <c r="F118" s="400"/>
      <c r="G118" s="401"/>
      <c r="H118" s="402" t="s">
        <v>169</v>
      </c>
      <c r="I118" s="403"/>
    </row>
    <row r="119" spans="1:10" s="155" customFormat="1" ht="53.45" customHeight="1" thickBot="1" x14ac:dyDescent="0.2">
      <c r="A119" s="154"/>
      <c r="B119" s="149" t="str">
        <f>IF(クロス男!E31="","",クロス男!C31)</f>
        <v/>
      </c>
      <c r="C119" s="150" t="str">
        <f>IF(クロス男!E31="","",クロス男!F31)</f>
        <v/>
      </c>
      <c r="D119" s="404" t="str">
        <f>IF(クロス男!E31="","",クロス男!E31)</f>
        <v/>
      </c>
      <c r="E119" s="404"/>
      <c r="F119" s="404"/>
      <c r="G119" s="405"/>
      <c r="H119" s="406"/>
      <c r="I119" s="407"/>
    </row>
    <row r="120" spans="1:10" s="152" customFormat="1" ht="18" customHeight="1" thickBot="1" x14ac:dyDescent="0.2">
      <c r="A120" s="194"/>
      <c r="B120" s="195"/>
      <c r="C120" s="196"/>
      <c r="D120" s="197"/>
      <c r="E120" s="197"/>
      <c r="F120" s="197"/>
      <c r="G120" s="197"/>
      <c r="H120" s="198"/>
      <c r="I120" s="198"/>
      <c r="J120" s="196"/>
    </row>
  </sheetData>
  <sheetProtection algorithmName="SHA-512" hashValue="QbU489puw+PRN24xh+DXfJYCvlVcFF9X9g/CNeC7UH8MPokZQhLXgCj56B9HicBMAkmKLwHD61tqpgQB5613pA==" saltValue="3HJUgtWUxwvLUA3gccH01Q==" spinCount="100000" sheet="1" objects="1" scenarios="1"/>
  <mergeCells count="180">
    <mergeCell ref="B117:I117"/>
    <mergeCell ref="B118:C118"/>
    <mergeCell ref="D118:G118"/>
    <mergeCell ref="H118:I118"/>
    <mergeCell ref="D119:G119"/>
    <mergeCell ref="H119:I119"/>
    <mergeCell ref="B113:I113"/>
    <mergeCell ref="B114:C114"/>
    <mergeCell ref="D114:G114"/>
    <mergeCell ref="H114:I114"/>
    <mergeCell ref="D115:G115"/>
    <mergeCell ref="H115:I115"/>
    <mergeCell ref="B109:I109"/>
    <mergeCell ref="B110:C110"/>
    <mergeCell ref="D110:G110"/>
    <mergeCell ref="H110:I110"/>
    <mergeCell ref="D111:G111"/>
    <mergeCell ref="H111:I111"/>
    <mergeCell ref="B105:I105"/>
    <mergeCell ref="B106:C106"/>
    <mergeCell ref="D106:G106"/>
    <mergeCell ref="H106:I106"/>
    <mergeCell ref="D107:G107"/>
    <mergeCell ref="H107:I107"/>
    <mergeCell ref="B101:I101"/>
    <mergeCell ref="B102:C102"/>
    <mergeCell ref="D102:G102"/>
    <mergeCell ref="H102:I102"/>
    <mergeCell ref="D103:G103"/>
    <mergeCell ref="H103:I103"/>
    <mergeCell ref="B97:I97"/>
    <mergeCell ref="B98:C98"/>
    <mergeCell ref="D98:G98"/>
    <mergeCell ref="H98:I98"/>
    <mergeCell ref="D99:G99"/>
    <mergeCell ref="H99:I99"/>
    <mergeCell ref="B93:I93"/>
    <mergeCell ref="B94:C94"/>
    <mergeCell ref="D94:G94"/>
    <mergeCell ref="H94:I94"/>
    <mergeCell ref="D95:G95"/>
    <mergeCell ref="H95:I95"/>
    <mergeCell ref="B89:I89"/>
    <mergeCell ref="B90:C90"/>
    <mergeCell ref="D90:G90"/>
    <mergeCell ref="H90:I90"/>
    <mergeCell ref="D91:G91"/>
    <mergeCell ref="H91:I91"/>
    <mergeCell ref="B85:I85"/>
    <mergeCell ref="B86:C86"/>
    <mergeCell ref="D86:G86"/>
    <mergeCell ref="H86:I86"/>
    <mergeCell ref="D87:G87"/>
    <mergeCell ref="H87:I87"/>
    <mergeCell ref="B81:I81"/>
    <mergeCell ref="B82:C82"/>
    <mergeCell ref="D82:G82"/>
    <mergeCell ref="H82:I82"/>
    <mergeCell ref="D83:G83"/>
    <mergeCell ref="H83:I83"/>
    <mergeCell ref="B77:I77"/>
    <mergeCell ref="B78:C78"/>
    <mergeCell ref="D78:G78"/>
    <mergeCell ref="H78:I78"/>
    <mergeCell ref="D79:G79"/>
    <mergeCell ref="H79:I79"/>
    <mergeCell ref="B73:I73"/>
    <mergeCell ref="B74:C74"/>
    <mergeCell ref="D74:G74"/>
    <mergeCell ref="H74:I74"/>
    <mergeCell ref="D75:G75"/>
    <mergeCell ref="H75:I75"/>
    <mergeCell ref="B69:I69"/>
    <mergeCell ref="B70:C70"/>
    <mergeCell ref="D70:G70"/>
    <mergeCell ref="H70:I70"/>
    <mergeCell ref="D71:G71"/>
    <mergeCell ref="H71:I71"/>
    <mergeCell ref="B65:I65"/>
    <mergeCell ref="B66:C66"/>
    <mergeCell ref="D66:G66"/>
    <mergeCell ref="H66:I66"/>
    <mergeCell ref="D67:G67"/>
    <mergeCell ref="H67:I67"/>
    <mergeCell ref="B61:I61"/>
    <mergeCell ref="B62:C62"/>
    <mergeCell ref="D62:G62"/>
    <mergeCell ref="H62:I62"/>
    <mergeCell ref="D63:G63"/>
    <mergeCell ref="H63:I63"/>
    <mergeCell ref="B57:I57"/>
    <mergeCell ref="B58:C58"/>
    <mergeCell ref="D58:G58"/>
    <mergeCell ref="H58:I58"/>
    <mergeCell ref="D59:G59"/>
    <mergeCell ref="H59:I59"/>
    <mergeCell ref="B53:I53"/>
    <mergeCell ref="B54:C54"/>
    <mergeCell ref="D54:G54"/>
    <mergeCell ref="H54:I54"/>
    <mergeCell ref="D55:G55"/>
    <mergeCell ref="H55:I55"/>
    <mergeCell ref="B49:I49"/>
    <mergeCell ref="B50:C50"/>
    <mergeCell ref="D50:G50"/>
    <mergeCell ref="H50:I50"/>
    <mergeCell ref="D51:G51"/>
    <mergeCell ref="H51:I51"/>
    <mergeCell ref="B45:I45"/>
    <mergeCell ref="B46:C46"/>
    <mergeCell ref="D46:G46"/>
    <mergeCell ref="H46:I46"/>
    <mergeCell ref="D47:G47"/>
    <mergeCell ref="H47:I47"/>
    <mergeCell ref="B41:I41"/>
    <mergeCell ref="B42:C42"/>
    <mergeCell ref="D42:G42"/>
    <mergeCell ref="H42:I42"/>
    <mergeCell ref="D43:G43"/>
    <mergeCell ref="H43:I43"/>
    <mergeCell ref="B37:I37"/>
    <mergeCell ref="B38:C38"/>
    <mergeCell ref="D38:G38"/>
    <mergeCell ref="H38:I38"/>
    <mergeCell ref="D39:G39"/>
    <mergeCell ref="H39:I39"/>
    <mergeCell ref="B33:I33"/>
    <mergeCell ref="B34:C34"/>
    <mergeCell ref="D34:G34"/>
    <mergeCell ref="H34:I34"/>
    <mergeCell ref="D35:G35"/>
    <mergeCell ref="H35:I35"/>
    <mergeCell ref="B29:I29"/>
    <mergeCell ref="B30:C30"/>
    <mergeCell ref="D30:G30"/>
    <mergeCell ref="H30:I30"/>
    <mergeCell ref="D31:G31"/>
    <mergeCell ref="H31:I31"/>
    <mergeCell ref="B25:I25"/>
    <mergeCell ref="B26:C26"/>
    <mergeCell ref="D26:G26"/>
    <mergeCell ref="H26:I26"/>
    <mergeCell ref="D27:G27"/>
    <mergeCell ref="H27:I27"/>
    <mergeCell ref="B21:I21"/>
    <mergeCell ref="B22:C22"/>
    <mergeCell ref="D22:G22"/>
    <mergeCell ref="H22:I22"/>
    <mergeCell ref="D23:G23"/>
    <mergeCell ref="H23:I23"/>
    <mergeCell ref="B17:I17"/>
    <mergeCell ref="B18:C18"/>
    <mergeCell ref="D18:G18"/>
    <mergeCell ref="H18:I18"/>
    <mergeCell ref="D19:G19"/>
    <mergeCell ref="H19:I19"/>
    <mergeCell ref="B13:I13"/>
    <mergeCell ref="B14:C14"/>
    <mergeCell ref="D14:G14"/>
    <mergeCell ref="H14:I14"/>
    <mergeCell ref="D15:G15"/>
    <mergeCell ref="H15:I15"/>
    <mergeCell ref="B9:I9"/>
    <mergeCell ref="B10:C10"/>
    <mergeCell ref="D10:G10"/>
    <mergeCell ref="H10:I10"/>
    <mergeCell ref="D11:G11"/>
    <mergeCell ref="H11:I11"/>
    <mergeCell ref="B5:I5"/>
    <mergeCell ref="B6:C6"/>
    <mergeCell ref="D6:G6"/>
    <mergeCell ref="H6:I6"/>
    <mergeCell ref="D7:G7"/>
    <mergeCell ref="H7:I7"/>
    <mergeCell ref="B1:I1"/>
    <mergeCell ref="B2:C2"/>
    <mergeCell ref="D2:G2"/>
    <mergeCell ref="H2:I2"/>
    <mergeCell ref="D3:G3"/>
    <mergeCell ref="H3:I3"/>
  </mergeCells>
  <phoneticPr fontId="2"/>
  <pageMargins left="0.11811023622047245" right="0" top="0" bottom="0" header="0.51181102362204722" footer="0.51181102362204722"/>
  <pageSetup paperSize="9" orientation="portrait" r:id="rId1"/>
  <headerFooter alignWithMargins="0"/>
  <rowBreaks count="3" manualBreakCount="3">
    <brk id="32" max="9" man="1"/>
    <brk id="64" max="9" man="1"/>
    <brk id="96" max="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J80"/>
  <sheetViews>
    <sheetView view="pageLayout" topLeftCell="A10" zoomScaleNormal="100" zoomScaleSheetLayoutView="70" workbookViewId="0">
      <selection activeCell="K54" sqref="K54"/>
    </sheetView>
  </sheetViews>
  <sheetFormatPr defaultRowHeight="18" customHeight="1" x14ac:dyDescent="0.15"/>
  <cols>
    <col min="1" max="1" width="9.28515625" style="33" customWidth="1"/>
    <col min="2" max="2" width="7.140625" style="33" customWidth="1"/>
    <col min="3" max="3" width="16.7109375" style="33" customWidth="1"/>
    <col min="4" max="6" width="8.85546875" style="33" customWidth="1"/>
    <col min="7" max="7" width="11.85546875" style="33" customWidth="1"/>
    <col min="8" max="8" width="8.85546875" style="33" customWidth="1"/>
    <col min="9" max="9" width="9.5703125" style="33" customWidth="1"/>
    <col min="10" max="245" width="8.85546875" style="33"/>
    <col min="246" max="246" width="3" style="33" customWidth="1"/>
    <col min="247" max="247" width="4.7109375" style="33" customWidth="1"/>
    <col min="248" max="248" width="16" style="33" customWidth="1"/>
    <col min="249" max="254" width="9.28515625" style="33" customWidth="1"/>
    <col min="255" max="256" width="3" style="33" customWidth="1"/>
    <col min="257" max="257" width="4.7109375" style="33" customWidth="1"/>
    <col min="258" max="258" width="16" style="33" customWidth="1"/>
    <col min="259" max="264" width="9.28515625" style="33" customWidth="1"/>
    <col min="265" max="265" width="3" style="33" customWidth="1"/>
    <col min="266" max="501" width="8.85546875" style="33"/>
    <col min="502" max="502" width="3" style="33" customWidth="1"/>
    <col min="503" max="503" width="4.7109375" style="33" customWidth="1"/>
    <col min="504" max="504" width="16" style="33" customWidth="1"/>
    <col min="505" max="510" width="9.28515625" style="33" customWidth="1"/>
    <col min="511" max="512" width="3" style="33" customWidth="1"/>
    <col min="513" max="513" width="4.7109375" style="33" customWidth="1"/>
    <col min="514" max="514" width="16" style="33" customWidth="1"/>
    <col min="515" max="520" width="9.28515625" style="33" customWidth="1"/>
    <col min="521" max="521" width="3" style="33" customWidth="1"/>
    <col min="522" max="757" width="8.85546875" style="33"/>
    <col min="758" max="758" width="3" style="33" customWidth="1"/>
    <col min="759" max="759" width="4.7109375" style="33" customWidth="1"/>
    <col min="760" max="760" width="16" style="33" customWidth="1"/>
    <col min="761" max="766" width="9.28515625" style="33" customWidth="1"/>
    <col min="767" max="768" width="3" style="33" customWidth="1"/>
    <col min="769" max="769" width="4.7109375" style="33" customWidth="1"/>
    <col min="770" max="770" width="16" style="33" customWidth="1"/>
    <col min="771" max="776" width="9.28515625" style="33" customWidth="1"/>
    <col min="777" max="777" width="3" style="33" customWidth="1"/>
    <col min="778" max="1013" width="8.85546875" style="33"/>
    <col min="1014" max="1014" width="3" style="33" customWidth="1"/>
    <col min="1015" max="1015" width="4.7109375" style="33" customWidth="1"/>
    <col min="1016" max="1016" width="16" style="33" customWidth="1"/>
    <col min="1017" max="1022" width="9.28515625" style="33" customWidth="1"/>
    <col min="1023" max="1024" width="3" style="33" customWidth="1"/>
    <col min="1025" max="1025" width="4.7109375" style="33" customWidth="1"/>
    <col min="1026" max="1026" width="16" style="33" customWidth="1"/>
    <col min="1027" max="1032" width="9.28515625" style="33" customWidth="1"/>
    <col min="1033" max="1033" width="3" style="33" customWidth="1"/>
    <col min="1034" max="1269" width="8.85546875" style="33"/>
    <col min="1270" max="1270" width="3" style="33" customWidth="1"/>
    <col min="1271" max="1271" width="4.7109375" style="33" customWidth="1"/>
    <col min="1272" max="1272" width="16" style="33" customWidth="1"/>
    <col min="1273" max="1278" width="9.28515625" style="33" customWidth="1"/>
    <col min="1279" max="1280" width="3" style="33" customWidth="1"/>
    <col min="1281" max="1281" width="4.7109375" style="33" customWidth="1"/>
    <col min="1282" max="1282" width="16" style="33" customWidth="1"/>
    <col min="1283" max="1288" width="9.28515625" style="33" customWidth="1"/>
    <col min="1289" max="1289" width="3" style="33" customWidth="1"/>
    <col min="1290" max="1525" width="8.85546875" style="33"/>
    <col min="1526" max="1526" width="3" style="33" customWidth="1"/>
    <col min="1527" max="1527" width="4.7109375" style="33" customWidth="1"/>
    <col min="1528" max="1528" width="16" style="33" customWidth="1"/>
    <col min="1529" max="1534" width="9.28515625" style="33" customWidth="1"/>
    <col min="1535" max="1536" width="3" style="33" customWidth="1"/>
    <col min="1537" max="1537" width="4.7109375" style="33" customWidth="1"/>
    <col min="1538" max="1538" width="16" style="33" customWidth="1"/>
    <col min="1539" max="1544" width="9.28515625" style="33" customWidth="1"/>
    <col min="1545" max="1545" width="3" style="33" customWidth="1"/>
    <col min="1546" max="1781" width="8.85546875" style="33"/>
    <col min="1782" max="1782" width="3" style="33" customWidth="1"/>
    <col min="1783" max="1783" width="4.7109375" style="33" customWidth="1"/>
    <col min="1784" max="1784" width="16" style="33" customWidth="1"/>
    <col min="1785" max="1790" width="9.28515625" style="33" customWidth="1"/>
    <col min="1791" max="1792" width="3" style="33" customWidth="1"/>
    <col min="1793" max="1793" width="4.7109375" style="33" customWidth="1"/>
    <col min="1794" max="1794" width="16" style="33" customWidth="1"/>
    <col min="1795" max="1800" width="9.28515625" style="33" customWidth="1"/>
    <col min="1801" max="1801" width="3" style="33" customWidth="1"/>
    <col min="1802" max="2037" width="8.85546875" style="33"/>
    <col min="2038" max="2038" width="3" style="33" customWidth="1"/>
    <col min="2039" max="2039" width="4.7109375" style="33" customWidth="1"/>
    <col min="2040" max="2040" width="16" style="33" customWidth="1"/>
    <col min="2041" max="2046" width="9.28515625" style="33" customWidth="1"/>
    <col min="2047" max="2048" width="3" style="33" customWidth="1"/>
    <col min="2049" max="2049" width="4.7109375" style="33" customWidth="1"/>
    <col min="2050" max="2050" width="16" style="33" customWidth="1"/>
    <col min="2051" max="2056" width="9.28515625" style="33" customWidth="1"/>
    <col min="2057" max="2057" width="3" style="33" customWidth="1"/>
    <col min="2058" max="2293" width="8.85546875" style="33"/>
    <col min="2294" max="2294" width="3" style="33" customWidth="1"/>
    <col min="2295" max="2295" width="4.7109375" style="33" customWidth="1"/>
    <col min="2296" max="2296" width="16" style="33" customWidth="1"/>
    <col min="2297" max="2302" width="9.28515625" style="33" customWidth="1"/>
    <col min="2303" max="2304" width="3" style="33" customWidth="1"/>
    <col min="2305" max="2305" width="4.7109375" style="33" customWidth="1"/>
    <col min="2306" max="2306" width="16" style="33" customWidth="1"/>
    <col min="2307" max="2312" width="9.28515625" style="33" customWidth="1"/>
    <col min="2313" max="2313" width="3" style="33" customWidth="1"/>
    <col min="2314" max="2549" width="8.85546875" style="33"/>
    <col min="2550" max="2550" width="3" style="33" customWidth="1"/>
    <col min="2551" max="2551" width="4.7109375" style="33" customWidth="1"/>
    <col min="2552" max="2552" width="16" style="33" customWidth="1"/>
    <col min="2553" max="2558" width="9.28515625" style="33" customWidth="1"/>
    <col min="2559" max="2560" width="3" style="33" customWidth="1"/>
    <col min="2561" max="2561" width="4.7109375" style="33" customWidth="1"/>
    <col min="2562" max="2562" width="16" style="33" customWidth="1"/>
    <col min="2563" max="2568" width="9.28515625" style="33" customWidth="1"/>
    <col min="2569" max="2569" width="3" style="33" customWidth="1"/>
    <col min="2570" max="2805" width="8.85546875" style="33"/>
    <col min="2806" max="2806" width="3" style="33" customWidth="1"/>
    <col min="2807" max="2807" width="4.7109375" style="33" customWidth="1"/>
    <col min="2808" max="2808" width="16" style="33" customWidth="1"/>
    <col min="2809" max="2814" width="9.28515625" style="33" customWidth="1"/>
    <col min="2815" max="2816" width="3" style="33" customWidth="1"/>
    <col min="2817" max="2817" width="4.7109375" style="33" customWidth="1"/>
    <col min="2818" max="2818" width="16" style="33" customWidth="1"/>
    <col min="2819" max="2824" width="9.28515625" style="33" customWidth="1"/>
    <col min="2825" max="2825" width="3" style="33" customWidth="1"/>
    <col min="2826" max="3061" width="8.85546875" style="33"/>
    <col min="3062" max="3062" width="3" style="33" customWidth="1"/>
    <col min="3063" max="3063" width="4.7109375" style="33" customWidth="1"/>
    <col min="3064" max="3064" width="16" style="33" customWidth="1"/>
    <col min="3065" max="3070" width="9.28515625" style="33" customWidth="1"/>
    <col min="3071" max="3072" width="3" style="33" customWidth="1"/>
    <col min="3073" max="3073" width="4.7109375" style="33" customWidth="1"/>
    <col min="3074" max="3074" width="16" style="33" customWidth="1"/>
    <col min="3075" max="3080" width="9.28515625" style="33" customWidth="1"/>
    <col min="3081" max="3081" width="3" style="33" customWidth="1"/>
    <col min="3082" max="3317" width="8.85546875" style="33"/>
    <col min="3318" max="3318" width="3" style="33" customWidth="1"/>
    <col min="3319" max="3319" width="4.7109375" style="33" customWidth="1"/>
    <col min="3320" max="3320" width="16" style="33" customWidth="1"/>
    <col min="3321" max="3326" width="9.28515625" style="33" customWidth="1"/>
    <col min="3327" max="3328" width="3" style="33" customWidth="1"/>
    <col min="3329" max="3329" width="4.7109375" style="33" customWidth="1"/>
    <col min="3330" max="3330" width="16" style="33" customWidth="1"/>
    <col min="3331" max="3336" width="9.28515625" style="33" customWidth="1"/>
    <col min="3337" max="3337" width="3" style="33" customWidth="1"/>
    <col min="3338" max="3573" width="8.85546875" style="33"/>
    <col min="3574" max="3574" width="3" style="33" customWidth="1"/>
    <col min="3575" max="3575" width="4.7109375" style="33" customWidth="1"/>
    <col min="3576" max="3576" width="16" style="33" customWidth="1"/>
    <col min="3577" max="3582" width="9.28515625" style="33" customWidth="1"/>
    <col min="3583" max="3584" width="3" style="33" customWidth="1"/>
    <col min="3585" max="3585" width="4.7109375" style="33" customWidth="1"/>
    <col min="3586" max="3586" width="16" style="33" customWidth="1"/>
    <col min="3587" max="3592" width="9.28515625" style="33" customWidth="1"/>
    <col min="3593" max="3593" width="3" style="33" customWidth="1"/>
    <col min="3594" max="3829" width="8.85546875" style="33"/>
    <col min="3830" max="3830" width="3" style="33" customWidth="1"/>
    <col min="3831" max="3831" width="4.7109375" style="33" customWidth="1"/>
    <col min="3832" max="3832" width="16" style="33" customWidth="1"/>
    <col min="3833" max="3838" width="9.28515625" style="33" customWidth="1"/>
    <col min="3839" max="3840" width="3" style="33" customWidth="1"/>
    <col min="3841" max="3841" width="4.7109375" style="33" customWidth="1"/>
    <col min="3842" max="3842" width="16" style="33" customWidth="1"/>
    <col min="3843" max="3848" width="9.28515625" style="33" customWidth="1"/>
    <col min="3849" max="3849" width="3" style="33" customWidth="1"/>
    <col min="3850" max="4085" width="8.85546875" style="33"/>
    <col min="4086" max="4086" width="3" style="33" customWidth="1"/>
    <col min="4087" max="4087" width="4.7109375" style="33" customWidth="1"/>
    <col min="4088" max="4088" width="16" style="33" customWidth="1"/>
    <col min="4089" max="4094" width="9.28515625" style="33" customWidth="1"/>
    <col min="4095" max="4096" width="3" style="33" customWidth="1"/>
    <col min="4097" max="4097" width="4.7109375" style="33" customWidth="1"/>
    <col min="4098" max="4098" width="16" style="33" customWidth="1"/>
    <col min="4099" max="4104" width="9.28515625" style="33" customWidth="1"/>
    <col min="4105" max="4105" width="3" style="33" customWidth="1"/>
    <col min="4106" max="4341" width="8.85546875" style="33"/>
    <col min="4342" max="4342" width="3" style="33" customWidth="1"/>
    <col min="4343" max="4343" width="4.7109375" style="33" customWidth="1"/>
    <col min="4344" max="4344" width="16" style="33" customWidth="1"/>
    <col min="4345" max="4350" width="9.28515625" style="33" customWidth="1"/>
    <col min="4351" max="4352" width="3" style="33" customWidth="1"/>
    <col min="4353" max="4353" width="4.7109375" style="33" customWidth="1"/>
    <col min="4354" max="4354" width="16" style="33" customWidth="1"/>
    <col min="4355" max="4360" width="9.28515625" style="33" customWidth="1"/>
    <col min="4361" max="4361" width="3" style="33" customWidth="1"/>
    <col min="4362" max="4597" width="8.85546875" style="33"/>
    <col min="4598" max="4598" width="3" style="33" customWidth="1"/>
    <col min="4599" max="4599" width="4.7109375" style="33" customWidth="1"/>
    <col min="4600" max="4600" width="16" style="33" customWidth="1"/>
    <col min="4601" max="4606" width="9.28515625" style="33" customWidth="1"/>
    <col min="4607" max="4608" width="3" style="33" customWidth="1"/>
    <col min="4609" max="4609" width="4.7109375" style="33" customWidth="1"/>
    <col min="4610" max="4610" width="16" style="33" customWidth="1"/>
    <col min="4611" max="4616" width="9.28515625" style="33" customWidth="1"/>
    <col min="4617" max="4617" width="3" style="33" customWidth="1"/>
    <col min="4618" max="4853" width="8.85546875" style="33"/>
    <col min="4854" max="4854" width="3" style="33" customWidth="1"/>
    <col min="4855" max="4855" width="4.7109375" style="33" customWidth="1"/>
    <col min="4856" max="4856" width="16" style="33" customWidth="1"/>
    <col min="4857" max="4862" width="9.28515625" style="33" customWidth="1"/>
    <col min="4863" max="4864" width="3" style="33" customWidth="1"/>
    <col min="4865" max="4865" width="4.7109375" style="33" customWidth="1"/>
    <col min="4866" max="4866" width="16" style="33" customWidth="1"/>
    <col min="4867" max="4872" width="9.28515625" style="33" customWidth="1"/>
    <col min="4873" max="4873" width="3" style="33" customWidth="1"/>
    <col min="4874" max="5109" width="8.85546875" style="33"/>
    <col min="5110" max="5110" width="3" style="33" customWidth="1"/>
    <col min="5111" max="5111" width="4.7109375" style="33" customWidth="1"/>
    <col min="5112" max="5112" width="16" style="33" customWidth="1"/>
    <col min="5113" max="5118" width="9.28515625" style="33" customWidth="1"/>
    <col min="5119" max="5120" width="3" style="33" customWidth="1"/>
    <col min="5121" max="5121" width="4.7109375" style="33" customWidth="1"/>
    <col min="5122" max="5122" width="16" style="33" customWidth="1"/>
    <col min="5123" max="5128" width="9.28515625" style="33" customWidth="1"/>
    <col min="5129" max="5129" width="3" style="33" customWidth="1"/>
    <col min="5130" max="5365" width="8.85546875" style="33"/>
    <col min="5366" max="5366" width="3" style="33" customWidth="1"/>
    <col min="5367" max="5367" width="4.7109375" style="33" customWidth="1"/>
    <col min="5368" max="5368" width="16" style="33" customWidth="1"/>
    <col min="5369" max="5374" width="9.28515625" style="33" customWidth="1"/>
    <col min="5375" max="5376" width="3" style="33" customWidth="1"/>
    <col min="5377" max="5377" width="4.7109375" style="33" customWidth="1"/>
    <col min="5378" max="5378" width="16" style="33" customWidth="1"/>
    <col min="5379" max="5384" width="9.28515625" style="33" customWidth="1"/>
    <col min="5385" max="5385" width="3" style="33" customWidth="1"/>
    <col min="5386" max="5621" width="8.85546875" style="33"/>
    <col min="5622" max="5622" width="3" style="33" customWidth="1"/>
    <col min="5623" max="5623" width="4.7109375" style="33" customWidth="1"/>
    <col min="5624" max="5624" width="16" style="33" customWidth="1"/>
    <col min="5625" max="5630" width="9.28515625" style="33" customWidth="1"/>
    <col min="5631" max="5632" width="3" style="33" customWidth="1"/>
    <col min="5633" max="5633" width="4.7109375" style="33" customWidth="1"/>
    <col min="5634" max="5634" width="16" style="33" customWidth="1"/>
    <col min="5635" max="5640" width="9.28515625" style="33" customWidth="1"/>
    <col min="5641" max="5641" width="3" style="33" customWidth="1"/>
    <col min="5642" max="5877" width="8.85546875" style="33"/>
    <col min="5878" max="5878" width="3" style="33" customWidth="1"/>
    <col min="5879" max="5879" width="4.7109375" style="33" customWidth="1"/>
    <col min="5880" max="5880" width="16" style="33" customWidth="1"/>
    <col min="5881" max="5886" width="9.28515625" style="33" customWidth="1"/>
    <col min="5887" max="5888" width="3" style="33" customWidth="1"/>
    <col min="5889" max="5889" width="4.7109375" style="33" customWidth="1"/>
    <col min="5890" max="5890" width="16" style="33" customWidth="1"/>
    <col min="5891" max="5896" width="9.28515625" style="33" customWidth="1"/>
    <col min="5897" max="5897" width="3" style="33" customWidth="1"/>
    <col min="5898" max="6133" width="8.85546875" style="33"/>
    <col min="6134" max="6134" width="3" style="33" customWidth="1"/>
    <col min="6135" max="6135" width="4.7109375" style="33" customWidth="1"/>
    <col min="6136" max="6136" width="16" style="33" customWidth="1"/>
    <col min="6137" max="6142" width="9.28515625" style="33" customWidth="1"/>
    <col min="6143" max="6144" width="3" style="33" customWidth="1"/>
    <col min="6145" max="6145" width="4.7109375" style="33" customWidth="1"/>
    <col min="6146" max="6146" width="16" style="33" customWidth="1"/>
    <col min="6147" max="6152" width="9.28515625" style="33" customWidth="1"/>
    <col min="6153" max="6153" width="3" style="33" customWidth="1"/>
    <col min="6154" max="6389" width="8.85546875" style="33"/>
    <col min="6390" max="6390" width="3" style="33" customWidth="1"/>
    <col min="6391" max="6391" width="4.7109375" style="33" customWidth="1"/>
    <col min="6392" max="6392" width="16" style="33" customWidth="1"/>
    <col min="6393" max="6398" width="9.28515625" style="33" customWidth="1"/>
    <col min="6399" max="6400" width="3" style="33" customWidth="1"/>
    <col min="6401" max="6401" width="4.7109375" style="33" customWidth="1"/>
    <col min="6402" max="6402" width="16" style="33" customWidth="1"/>
    <col min="6403" max="6408" width="9.28515625" style="33" customWidth="1"/>
    <col min="6409" max="6409" width="3" style="33" customWidth="1"/>
    <col min="6410" max="6645" width="8.85546875" style="33"/>
    <col min="6646" max="6646" width="3" style="33" customWidth="1"/>
    <col min="6647" max="6647" width="4.7109375" style="33" customWidth="1"/>
    <col min="6648" max="6648" width="16" style="33" customWidth="1"/>
    <col min="6649" max="6654" width="9.28515625" style="33" customWidth="1"/>
    <col min="6655" max="6656" width="3" style="33" customWidth="1"/>
    <col min="6657" max="6657" width="4.7109375" style="33" customWidth="1"/>
    <col min="6658" max="6658" width="16" style="33" customWidth="1"/>
    <col min="6659" max="6664" width="9.28515625" style="33" customWidth="1"/>
    <col min="6665" max="6665" width="3" style="33" customWidth="1"/>
    <col min="6666" max="6901" width="8.85546875" style="33"/>
    <col min="6902" max="6902" width="3" style="33" customWidth="1"/>
    <col min="6903" max="6903" width="4.7109375" style="33" customWidth="1"/>
    <col min="6904" max="6904" width="16" style="33" customWidth="1"/>
    <col min="6905" max="6910" width="9.28515625" style="33" customWidth="1"/>
    <col min="6911" max="6912" width="3" style="33" customWidth="1"/>
    <col min="6913" max="6913" width="4.7109375" style="33" customWidth="1"/>
    <col min="6914" max="6914" width="16" style="33" customWidth="1"/>
    <col min="6915" max="6920" width="9.28515625" style="33" customWidth="1"/>
    <col min="6921" max="6921" width="3" style="33" customWidth="1"/>
    <col min="6922" max="7157" width="8.85546875" style="33"/>
    <col min="7158" max="7158" width="3" style="33" customWidth="1"/>
    <col min="7159" max="7159" width="4.7109375" style="33" customWidth="1"/>
    <col min="7160" max="7160" width="16" style="33" customWidth="1"/>
    <col min="7161" max="7166" width="9.28515625" style="33" customWidth="1"/>
    <col min="7167" max="7168" width="3" style="33" customWidth="1"/>
    <col min="7169" max="7169" width="4.7109375" style="33" customWidth="1"/>
    <col min="7170" max="7170" width="16" style="33" customWidth="1"/>
    <col min="7171" max="7176" width="9.28515625" style="33" customWidth="1"/>
    <col min="7177" max="7177" width="3" style="33" customWidth="1"/>
    <col min="7178" max="7413" width="8.85546875" style="33"/>
    <col min="7414" max="7414" width="3" style="33" customWidth="1"/>
    <col min="7415" max="7415" width="4.7109375" style="33" customWidth="1"/>
    <col min="7416" max="7416" width="16" style="33" customWidth="1"/>
    <col min="7417" max="7422" width="9.28515625" style="33" customWidth="1"/>
    <col min="7423" max="7424" width="3" style="33" customWidth="1"/>
    <col min="7425" max="7425" width="4.7109375" style="33" customWidth="1"/>
    <col min="7426" max="7426" width="16" style="33" customWidth="1"/>
    <col min="7427" max="7432" width="9.28515625" style="33" customWidth="1"/>
    <col min="7433" max="7433" width="3" style="33" customWidth="1"/>
    <col min="7434" max="7669" width="8.85546875" style="33"/>
    <col min="7670" max="7670" width="3" style="33" customWidth="1"/>
    <col min="7671" max="7671" width="4.7109375" style="33" customWidth="1"/>
    <col min="7672" max="7672" width="16" style="33" customWidth="1"/>
    <col min="7673" max="7678" width="9.28515625" style="33" customWidth="1"/>
    <col min="7679" max="7680" width="3" style="33" customWidth="1"/>
    <col min="7681" max="7681" width="4.7109375" style="33" customWidth="1"/>
    <col min="7682" max="7682" width="16" style="33" customWidth="1"/>
    <col min="7683" max="7688" width="9.28515625" style="33" customWidth="1"/>
    <col min="7689" max="7689" width="3" style="33" customWidth="1"/>
    <col min="7690" max="7925" width="8.85546875" style="33"/>
    <col min="7926" max="7926" width="3" style="33" customWidth="1"/>
    <col min="7927" max="7927" width="4.7109375" style="33" customWidth="1"/>
    <col min="7928" max="7928" width="16" style="33" customWidth="1"/>
    <col min="7929" max="7934" width="9.28515625" style="33" customWidth="1"/>
    <col min="7935" max="7936" width="3" style="33" customWidth="1"/>
    <col min="7937" max="7937" width="4.7109375" style="33" customWidth="1"/>
    <col min="7938" max="7938" width="16" style="33" customWidth="1"/>
    <col min="7939" max="7944" width="9.28515625" style="33" customWidth="1"/>
    <col min="7945" max="7945" width="3" style="33" customWidth="1"/>
    <col min="7946" max="8181" width="8.85546875" style="33"/>
    <col min="8182" max="8182" width="3" style="33" customWidth="1"/>
    <col min="8183" max="8183" width="4.7109375" style="33" customWidth="1"/>
    <col min="8184" max="8184" width="16" style="33" customWidth="1"/>
    <col min="8185" max="8190" width="9.28515625" style="33" customWidth="1"/>
    <col min="8191" max="8192" width="3" style="33" customWidth="1"/>
    <col min="8193" max="8193" width="4.7109375" style="33" customWidth="1"/>
    <col min="8194" max="8194" width="16" style="33" customWidth="1"/>
    <col min="8195" max="8200" width="9.28515625" style="33" customWidth="1"/>
    <col min="8201" max="8201" width="3" style="33" customWidth="1"/>
    <col min="8202" max="8437" width="8.85546875" style="33"/>
    <col min="8438" max="8438" width="3" style="33" customWidth="1"/>
    <col min="8439" max="8439" width="4.7109375" style="33" customWidth="1"/>
    <col min="8440" max="8440" width="16" style="33" customWidth="1"/>
    <col min="8441" max="8446" width="9.28515625" style="33" customWidth="1"/>
    <col min="8447" max="8448" width="3" style="33" customWidth="1"/>
    <col min="8449" max="8449" width="4.7109375" style="33" customWidth="1"/>
    <col min="8450" max="8450" width="16" style="33" customWidth="1"/>
    <col min="8451" max="8456" width="9.28515625" style="33" customWidth="1"/>
    <col min="8457" max="8457" width="3" style="33" customWidth="1"/>
    <col min="8458" max="8693" width="8.85546875" style="33"/>
    <col min="8694" max="8694" width="3" style="33" customWidth="1"/>
    <col min="8695" max="8695" width="4.7109375" style="33" customWidth="1"/>
    <col min="8696" max="8696" width="16" style="33" customWidth="1"/>
    <col min="8697" max="8702" width="9.28515625" style="33" customWidth="1"/>
    <col min="8703" max="8704" width="3" style="33" customWidth="1"/>
    <col min="8705" max="8705" width="4.7109375" style="33" customWidth="1"/>
    <col min="8706" max="8706" width="16" style="33" customWidth="1"/>
    <col min="8707" max="8712" width="9.28515625" style="33" customWidth="1"/>
    <col min="8713" max="8713" width="3" style="33" customWidth="1"/>
    <col min="8714" max="8949" width="8.85546875" style="33"/>
    <col min="8950" max="8950" width="3" style="33" customWidth="1"/>
    <col min="8951" max="8951" width="4.7109375" style="33" customWidth="1"/>
    <col min="8952" max="8952" width="16" style="33" customWidth="1"/>
    <col min="8953" max="8958" width="9.28515625" style="33" customWidth="1"/>
    <col min="8959" max="8960" width="3" style="33" customWidth="1"/>
    <col min="8961" max="8961" width="4.7109375" style="33" customWidth="1"/>
    <col min="8962" max="8962" width="16" style="33" customWidth="1"/>
    <col min="8963" max="8968" width="9.28515625" style="33" customWidth="1"/>
    <col min="8969" max="8969" width="3" style="33" customWidth="1"/>
    <col min="8970" max="9205" width="8.85546875" style="33"/>
    <col min="9206" max="9206" width="3" style="33" customWidth="1"/>
    <col min="9207" max="9207" width="4.7109375" style="33" customWidth="1"/>
    <col min="9208" max="9208" width="16" style="33" customWidth="1"/>
    <col min="9209" max="9214" width="9.28515625" style="33" customWidth="1"/>
    <col min="9215" max="9216" width="3" style="33" customWidth="1"/>
    <col min="9217" max="9217" width="4.7109375" style="33" customWidth="1"/>
    <col min="9218" max="9218" width="16" style="33" customWidth="1"/>
    <col min="9219" max="9224" width="9.28515625" style="33" customWidth="1"/>
    <col min="9225" max="9225" width="3" style="33" customWidth="1"/>
    <col min="9226" max="9461" width="8.85546875" style="33"/>
    <col min="9462" max="9462" width="3" style="33" customWidth="1"/>
    <col min="9463" max="9463" width="4.7109375" style="33" customWidth="1"/>
    <col min="9464" max="9464" width="16" style="33" customWidth="1"/>
    <col min="9465" max="9470" width="9.28515625" style="33" customWidth="1"/>
    <col min="9471" max="9472" width="3" style="33" customWidth="1"/>
    <col min="9473" max="9473" width="4.7109375" style="33" customWidth="1"/>
    <col min="9474" max="9474" width="16" style="33" customWidth="1"/>
    <col min="9475" max="9480" width="9.28515625" style="33" customWidth="1"/>
    <col min="9481" max="9481" width="3" style="33" customWidth="1"/>
    <col min="9482" max="9717" width="8.85546875" style="33"/>
    <col min="9718" max="9718" width="3" style="33" customWidth="1"/>
    <col min="9719" max="9719" width="4.7109375" style="33" customWidth="1"/>
    <col min="9720" max="9720" width="16" style="33" customWidth="1"/>
    <col min="9721" max="9726" width="9.28515625" style="33" customWidth="1"/>
    <col min="9727" max="9728" width="3" style="33" customWidth="1"/>
    <col min="9729" max="9729" width="4.7109375" style="33" customWidth="1"/>
    <col min="9730" max="9730" width="16" style="33" customWidth="1"/>
    <col min="9731" max="9736" width="9.28515625" style="33" customWidth="1"/>
    <col min="9737" max="9737" width="3" style="33" customWidth="1"/>
    <col min="9738" max="9973" width="8.85546875" style="33"/>
    <col min="9974" max="9974" width="3" style="33" customWidth="1"/>
    <col min="9975" max="9975" width="4.7109375" style="33" customWidth="1"/>
    <col min="9976" max="9976" width="16" style="33" customWidth="1"/>
    <col min="9977" max="9982" width="9.28515625" style="33" customWidth="1"/>
    <col min="9983" max="9984" width="3" style="33" customWidth="1"/>
    <col min="9985" max="9985" width="4.7109375" style="33" customWidth="1"/>
    <col min="9986" max="9986" width="16" style="33" customWidth="1"/>
    <col min="9987" max="9992" width="9.28515625" style="33" customWidth="1"/>
    <col min="9993" max="9993" width="3" style="33" customWidth="1"/>
    <col min="9994" max="10229" width="8.85546875" style="33"/>
    <col min="10230" max="10230" width="3" style="33" customWidth="1"/>
    <col min="10231" max="10231" width="4.7109375" style="33" customWidth="1"/>
    <col min="10232" max="10232" width="16" style="33" customWidth="1"/>
    <col min="10233" max="10238" width="9.28515625" style="33" customWidth="1"/>
    <col min="10239" max="10240" width="3" style="33" customWidth="1"/>
    <col min="10241" max="10241" width="4.7109375" style="33" customWidth="1"/>
    <col min="10242" max="10242" width="16" style="33" customWidth="1"/>
    <col min="10243" max="10248" width="9.28515625" style="33" customWidth="1"/>
    <col min="10249" max="10249" width="3" style="33" customWidth="1"/>
    <col min="10250" max="10485" width="8.85546875" style="33"/>
    <col min="10486" max="10486" width="3" style="33" customWidth="1"/>
    <col min="10487" max="10487" width="4.7109375" style="33" customWidth="1"/>
    <col min="10488" max="10488" width="16" style="33" customWidth="1"/>
    <col min="10489" max="10494" width="9.28515625" style="33" customWidth="1"/>
    <col min="10495" max="10496" width="3" style="33" customWidth="1"/>
    <col min="10497" max="10497" width="4.7109375" style="33" customWidth="1"/>
    <col min="10498" max="10498" width="16" style="33" customWidth="1"/>
    <col min="10499" max="10504" width="9.28515625" style="33" customWidth="1"/>
    <col min="10505" max="10505" width="3" style="33" customWidth="1"/>
    <col min="10506" max="10741" width="8.85546875" style="33"/>
    <col min="10742" max="10742" width="3" style="33" customWidth="1"/>
    <col min="10743" max="10743" width="4.7109375" style="33" customWidth="1"/>
    <col min="10744" max="10744" width="16" style="33" customWidth="1"/>
    <col min="10745" max="10750" width="9.28515625" style="33" customWidth="1"/>
    <col min="10751" max="10752" width="3" style="33" customWidth="1"/>
    <col min="10753" max="10753" width="4.7109375" style="33" customWidth="1"/>
    <col min="10754" max="10754" width="16" style="33" customWidth="1"/>
    <col min="10755" max="10760" width="9.28515625" style="33" customWidth="1"/>
    <col min="10761" max="10761" width="3" style="33" customWidth="1"/>
    <col min="10762" max="10997" width="8.85546875" style="33"/>
    <col min="10998" max="10998" width="3" style="33" customWidth="1"/>
    <col min="10999" max="10999" width="4.7109375" style="33" customWidth="1"/>
    <col min="11000" max="11000" width="16" style="33" customWidth="1"/>
    <col min="11001" max="11006" width="9.28515625" style="33" customWidth="1"/>
    <col min="11007" max="11008" width="3" style="33" customWidth="1"/>
    <col min="11009" max="11009" width="4.7109375" style="33" customWidth="1"/>
    <col min="11010" max="11010" width="16" style="33" customWidth="1"/>
    <col min="11011" max="11016" width="9.28515625" style="33" customWidth="1"/>
    <col min="11017" max="11017" width="3" style="33" customWidth="1"/>
    <col min="11018" max="11253" width="8.85546875" style="33"/>
    <col min="11254" max="11254" width="3" style="33" customWidth="1"/>
    <col min="11255" max="11255" width="4.7109375" style="33" customWidth="1"/>
    <col min="11256" max="11256" width="16" style="33" customWidth="1"/>
    <col min="11257" max="11262" width="9.28515625" style="33" customWidth="1"/>
    <col min="11263" max="11264" width="3" style="33" customWidth="1"/>
    <col min="11265" max="11265" width="4.7109375" style="33" customWidth="1"/>
    <col min="11266" max="11266" width="16" style="33" customWidth="1"/>
    <col min="11267" max="11272" width="9.28515625" style="33" customWidth="1"/>
    <col min="11273" max="11273" width="3" style="33" customWidth="1"/>
    <col min="11274" max="11509" width="8.85546875" style="33"/>
    <col min="11510" max="11510" width="3" style="33" customWidth="1"/>
    <col min="11511" max="11511" width="4.7109375" style="33" customWidth="1"/>
    <col min="11512" max="11512" width="16" style="33" customWidth="1"/>
    <col min="11513" max="11518" width="9.28515625" style="33" customWidth="1"/>
    <col min="11519" max="11520" width="3" style="33" customWidth="1"/>
    <col min="11521" max="11521" width="4.7109375" style="33" customWidth="1"/>
    <col min="11522" max="11522" width="16" style="33" customWidth="1"/>
    <col min="11523" max="11528" width="9.28515625" style="33" customWidth="1"/>
    <col min="11529" max="11529" width="3" style="33" customWidth="1"/>
    <col min="11530" max="11765" width="8.85546875" style="33"/>
    <col min="11766" max="11766" width="3" style="33" customWidth="1"/>
    <col min="11767" max="11767" width="4.7109375" style="33" customWidth="1"/>
    <col min="11768" max="11768" width="16" style="33" customWidth="1"/>
    <col min="11769" max="11774" width="9.28515625" style="33" customWidth="1"/>
    <col min="11775" max="11776" width="3" style="33" customWidth="1"/>
    <col min="11777" max="11777" width="4.7109375" style="33" customWidth="1"/>
    <col min="11778" max="11778" width="16" style="33" customWidth="1"/>
    <col min="11779" max="11784" width="9.28515625" style="33" customWidth="1"/>
    <col min="11785" max="11785" width="3" style="33" customWidth="1"/>
    <col min="11786" max="12021" width="8.85546875" style="33"/>
    <col min="12022" max="12022" width="3" style="33" customWidth="1"/>
    <col min="12023" max="12023" width="4.7109375" style="33" customWidth="1"/>
    <col min="12024" max="12024" width="16" style="33" customWidth="1"/>
    <col min="12025" max="12030" width="9.28515625" style="33" customWidth="1"/>
    <col min="12031" max="12032" width="3" style="33" customWidth="1"/>
    <col min="12033" max="12033" width="4.7109375" style="33" customWidth="1"/>
    <col min="12034" max="12034" width="16" style="33" customWidth="1"/>
    <col min="12035" max="12040" width="9.28515625" style="33" customWidth="1"/>
    <col min="12041" max="12041" width="3" style="33" customWidth="1"/>
    <col min="12042" max="12277" width="8.85546875" style="33"/>
    <col min="12278" max="12278" width="3" style="33" customWidth="1"/>
    <col min="12279" max="12279" width="4.7109375" style="33" customWidth="1"/>
    <col min="12280" max="12280" width="16" style="33" customWidth="1"/>
    <col min="12281" max="12286" width="9.28515625" style="33" customWidth="1"/>
    <col min="12287" max="12288" width="3" style="33" customWidth="1"/>
    <col min="12289" max="12289" width="4.7109375" style="33" customWidth="1"/>
    <col min="12290" max="12290" width="16" style="33" customWidth="1"/>
    <col min="12291" max="12296" width="9.28515625" style="33" customWidth="1"/>
    <col min="12297" max="12297" width="3" style="33" customWidth="1"/>
    <col min="12298" max="12533" width="8.85546875" style="33"/>
    <col min="12534" max="12534" width="3" style="33" customWidth="1"/>
    <col min="12535" max="12535" width="4.7109375" style="33" customWidth="1"/>
    <col min="12536" max="12536" width="16" style="33" customWidth="1"/>
    <col min="12537" max="12542" width="9.28515625" style="33" customWidth="1"/>
    <col min="12543" max="12544" width="3" style="33" customWidth="1"/>
    <col min="12545" max="12545" width="4.7109375" style="33" customWidth="1"/>
    <col min="12546" max="12546" width="16" style="33" customWidth="1"/>
    <col min="12547" max="12552" width="9.28515625" style="33" customWidth="1"/>
    <col min="12553" max="12553" width="3" style="33" customWidth="1"/>
    <col min="12554" max="12789" width="8.85546875" style="33"/>
    <col min="12790" max="12790" width="3" style="33" customWidth="1"/>
    <col min="12791" max="12791" width="4.7109375" style="33" customWidth="1"/>
    <col min="12792" max="12792" width="16" style="33" customWidth="1"/>
    <col min="12793" max="12798" width="9.28515625" style="33" customWidth="1"/>
    <col min="12799" max="12800" width="3" style="33" customWidth="1"/>
    <col min="12801" max="12801" width="4.7109375" style="33" customWidth="1"/>
    <col min="12802" max="12802" width="16" style="33" customWidth="1"/>
    <col min="12803" max="12808" width="9.28515625" style="33" customWidth="1"/>
    <col min="12809" max="12809" width="3" style="33" customWidth="1"/>
    <col min="12810" max="13045" width="8.85546875" style="33"/>
    <col min="13046" max="13046" width="3" style="33" customWidth="1"/>
    <col min="13047" max="13047" width="4.7109375" style="33" customWidth="1"/>
    <col min="13048" max="13048" width="16" style="33" customWidth="1"/>
    <col min="13049" max="13054" width="9.28515625" style="33" customWidth="1"/>
    <col min="13055" max="13056" width="3" style="33" customWidth="1"/>
    <col min="13057" max="13057" width="4.7109375" style="33" customWidth="1"/>
    <col min="13058" max="13058" width="16" style="33" customWidth="1"/>
    <col min="13059" max="13064" width="9.28515625" style="33" customWidth="1"/>
    <col min="13065" max="13065" width="3" style="33" customWidth="1"/>
    <col min="13066" max="13301" width="8.85546875" style="33"/>
    <col min="13302" max="13302" width="3" style="33" customWidth="1"/>
    <col min="13303" max="13303" width="4.7109375" style="33" customWidth="1"/>
    <col min="13304" max="13304" width="16" style="33" customWidth="1"/>
    <col min="13305" max="13310" width="9.28515625" style="33" customWidth="1"/>
    <col min="13311" max="13312" width="3" style="33" customWidth="1"/>
    <col min="13313" max="13313" width="4.7109375" style="33" customWidth="1"/>
    <col min="13314" max="13314" width="16" style="33" customWidth="1"/>
    <col min="13315" max="13320" width="9.28515625" style="33" customWidth="1"/>
    <col min="13321" max="13321" width="3" style="33" customWidth="1"/>
    <col min="13322" max="13557" width="8.85546875" style="33"/>
    <col min="13558" max="13558" width="3" style="33" customWidth="1"/>
    <col min="13559" max="13559" width="4.7109375" style="33" customWidth="1"/>
    <col min="13560" max="13560" width="16" style="33" customWidth="1"/>
    <col min="13561" max="13566" width="9.28515625" style="33" customWidth="1"/>
    <col min="13567" max="13568" width="3" style="33" customWidth="1"/>
    <col min="13569" max="13569" width="4.7109375" style="33" customWidth="1"/>
    <col min="13570" max="13570" width="16" style="33" customWidth="1"/>
    <col min="13571" max="13576" width="9.28515625" style="33" customWidth="1"/>
    <col min="13577" max="13577" width="3" style="33" customWidth="1"/>
    <col min="13578" max="13813" width="8.85546875" style="33"/>
    <col min="13814" max="13814" width="3" style="33" customWidth="1"/>
    <col min="13815" max="13815" width="4.7109375" style="33" customWidth="1"/>
    <col min="13816" max="13816" width="16" style="33" customWidth="1"/>
    <col min="13817" max="13822" width="9.28515625" style="33" customWidth="1"/>
    <col min="13823" max="13824" width="3" style="33" customWidth="1"/>
    <col min="13825" max="13825" width="4.7109375" style="33" customWidth="1"/>
    <col min="13826" max="13826" width="16" style="33" customWidth="1"/>
    <col min="13827" max="13832" width="9.28515625" style="33" customWidth="1"/>
    <col min="13833" max="13833" width="3" style="33" customWidth="1"/>
    <col min="13834" max="14069" width="8.85546875" style="33"/>
    <col min="14070" max="14070" width="3" style="33" customWidth="1"/>
    <col min="14071" max="14071" width="4.7109375" style="33" customWidth="1"/>
    <col min="14072" max="14072" width="16" style="33" customWidth="1"/>
    <col min="14073" max="14078" width="9.28515625" style="33" customWidth="1"/>
    <col min="14079" max="14080" width="3" style="33" customWidth="1"/>
    <col min="14081" max="14081" width="4.7109375" style="33" customWidth="1"/>
    <col min="14082" max="14082" width="16" style="33" customWidth="1"/>
    <col min="14083" max="14088" width="9.28515625" style="33" customWidth="1"/>
    <col min="14089" max="14089" width="3" style="33" customWidth="1"/>
    <col min="14090" max="14325" width="8.85546875" style="33"/>
    <col min="14326" max="14326" width="3" style="33" customWidth="1"/>
    <col min="14327" max="14327" width="4.7109375" style="33" customWidth="1"/>
    <col min="14328" max="14328" width="16" style="33" customWidth="1"/>
    <col min="14329" max="14334" width="9.28515625" style="33" customWidth="1"/>
    <col min="14335" max="14336" width="3" style="33" customWidth="1"/>
    <col min="14337" max="14337" width="4.7109375" style="33" customWidth="1"/>
    <col min="14338" max="14338" width="16" style="33" customWidth="1"/>
    <col min="14339" max="14344" width="9.28515625" style="33" customWidth="1"/>
    <col min="14345" max="14345" width="3" style="33" customWidth="1"/>
    <col min="14346" max="14581" width="8.85546875" style="33"/>
    <col min="14582" max="14582" width="3" style="33" customWidth="1"/>
    <col min="14583" max="14583" width="4.7109375" style="33" customWidth="1"/>
    <col min="14584" max="14584" width="16" style="33" customWidth="1"/>
    <col min="14585" max="14590" width="9.28515625" style="33" customWidth="1"/>
    <col min="14591" max="14592" width="3" style="33" customWidth="1"/>
    <col min="14593" max="14593" width="4.7109375" style="33" customWidth="1"/>
    <col min="14594" max="14594" width="16" style="33" customWidth="1"/>
    <col min="14595" max="14600" width="9.28515625" style="33" customWidth="1"/>
    <col min="14601" max="14601" width="3" style="33" customWidth="1"/>
    <col min="14602" max="14837" width="8.85546875" style="33"/>
    <col min="14838" max="14838" width="3" style="33" customWidth="1"/>
    <col min="14839" max="14839" width="4.7109375" style="33" customWidth="1"/>
    <col min="14840" max="14840" width="16" style="33" customWidth="1"/>
    <col min="14841" max="14846" width="9.28515625" style="33" customWidth="1"/>
    <col min="14847" max="14848" width="3" style="33" customWidth="1"/>
    <col min="14849" max="14849" width="4.7109375" style="33" customWidth="1"/>
    <col min="14850" max="14850" width="16" style="33" customWidth="1"/>
    <col min="14851" max="14856" width="9.28515625" style="33" customWidth="1"/>
    <col min="14857" max="14857" width="3" style="33" customWidth="1"/>
    <col min="14858" max="15093" width="8.85546875" style="33"/>
    <col min="15094" max="15094" width="3" style="33" customWidth="1"/>
    <col min="15095" max="15095" width="4.7109375" style="33" customWidth="1"/>
    <col min="15096" max="15096" width="16" style="33" customWidth="1"/>
    <col min="15097" max="15102" width="9.28515625" style="33" customWidth="1"/>
    <col min="15103" max="15104" width="3" style="33" customWidth="1"/>
    <col min="15105" max="15105" width="4.7109375" style="33" customWidth="1"/>
    <col min="15106" max="15106" width="16" style="33" customWidth="1"/>
    <col min="15107" max="15112" width="9.28515625" style="33" customWidth="1"/>
    <col min="15113" max="15113" width="3" style="33" customWidth="1"/>
    <col min="15114" max="15349" width="8.85546875" style="33"/>
    <col min="15350" max="15350" width="3" style="33" customWidth="1"/>
    <col min="15351" max="15351" width="4.7109375" style="33" customWidth="1"/>
    <col min="15352" max="15352" width="16" style="33" customWidth="1"/>
    <col min="15353" max="15358" width="9.28515625" style="33" customWidth="1"/>
    <col min="15359" max="15360" width="3" style="33" customWidth="1"/>
    <col min="15361" max="15361" width="4.7109375" style="33" customWidth="1"/>
    <col min="15362" max="15362" width="16" style="33" customWidth="1"/>
    <col min="15363" max="15368" width="9.28515625" style="33" customWidth="1"/>
    <col min="15369" max="15369" width="3" style="33" customWidth="1"/>
    <col min="15370" max="15605" width="8.85546875" style="33"/>
    <col min="15606" max="15606" width="3" style="33" customWidth="1"/>
    <col min="15607" max="15607" width="4.7109375" style="33" customWidth="1"/>
    <col min="15608" max="15608" width="16" style="33" customWidth="1"/>
    <col min="15609" max="15614" width="9.28515625" style="33" customWidth="1"/>
    <col min="15615" max="15616" width="3" style="33" customWidth="1"/>
    <col min="15617" max="15617" width="4.7109375" style="33" customWidth="1"/>
    <col min="15618" max="15618" width="16" style="33" customWidth="1"/>
    <col min="15619" max="15624" width="9.28515625" style="33" customWidth="1"/>
    <col min="15625" max="15625" width="3" style="33" customWidth="1"/>
    <col min="15626" max="15861" width="8.85546875" style="33"/>
    <col min="15862" max="15862" width="3" style="33" customWidth="1"/>
    <col min="15863" max="15863" width="4.7109375" style="33" customWidth="1"/>
    <col min="15864" max="15864" width="16" style="33" customWidth="1"/>
    <col min="15865" max="15870" width="9.28515625" style="33" customWidth="1"/>
    <col min="15871" max="15872" width="3" style="33" customWidth="1"/>
    <col min="15873" max="15873" width="4.7109375" style="33" customWidth="1"/>
    <col min="15874" max="15874" width="16" style="33" customWidth="1"/>
    <col min="15875" max="15880" width="9.28515625" style="33" customWidth="1"/>
    <col min="15881" max="15881" width="3" style="33" customWidth="1"/>
    <col min="15882" max="16117" width="8.85546875" style="33"/>
    <col min="16118" max="16118" width="3" style="33" customWidth="1"/>
    <col min="16119" max="16119" width="4.7109375" style="33" customWidth="1"/>
    <col min="16120" max="16120" width="16" style="33" customWidth="1"/>
    <col min="16121" max="16126" width="9.28515625" style="33" customWidth="1"/>
    <col min="16127" max="16128" width="3" style="33" customWidth="1"/>
    <col min="16129" max="16129" width="4.7109375" style="33" customWidth="1"/>
    <col min="16130" max="16130" width="16" style="33" customWidth="1"/>
    <col min="16131" max="16136" width="9.28515625" style="33" customWidth="1"/>
    <col min="16137" max="16137" width="3" style="33" customWidth="1"/>
    <col min="16138" max="16384" width="8.85546875" style="33"/>
  </cols>
  <sheetData>
    <row r="1" spans="1:10" s="152" customFormat="1" ht="18" customHeight="1" thickBot="1" x14ac:dyDescent="0.2">
      <c r="A1" s="151"/>
      <c r="B1" s="330" t="s">
        <v>267</v>
      </c>
      <c r="C1" s="330"/>
      <c r="D1" s="330"/>
      <c r="E1" s="330"/>
      <c r="F1" s="330"/>
      <c r="G1" s="330"/>
      <c r="H1" s="330"/>
      <c r="I1" s="330"/>
    </row>
    <row r="2" spans="1:10" ht="18" customHeight="1" x14ac:dyDescent="0.15">
      <c r="A2" s="153"/>
      <c r="B2" s="397" t="str">
        <f>IF(クロス女!E2="","",クロス女!D2)</f>
        <v/>
      </c>
      <c r="C2" s="398"/>
      <c r="D2" s="399" t="s">
        <v>246</v>
      </c>
      <c r="E2" s="400"/>
      <c r="F2" s="400"/>
      <c r="G2" s="401"/>
      <c r="H2" s="402" t="s">
        <v>169</v>
      </c>
      <c r="I2" s="403"/>
    </row>
    <row r="3" spans="1:10" s="155" customFormat="1" ht="53.45" customHeight="1" thickBot="1" x14ac:dyDescent="0.2">
      <c r="A3" s="154"/>
      <c r="B3" s="149" t="str">
        <f>IF(クロス女!E2="","",クロス女!C2)</f>
        <v/>
      </c>
      <c r="C3" s="150" t="str">
        <f>IF(クロス女!E2="","",クロス女!F2)</f>
        <v/>
      </c>
      <c r="D3" s="404" t="str">
        <f>IF(クロス女!E2="","",クロス女!E2)</f>
        <v/>
      </c>
      <c r="E3" s="404"/>
      <c r="F3" s="404"/>
      <c r="G3" s="405"/>
      <c r="H3" s="406"/>
      <c r="I3" s="407"/>
    </row>
    <row r="4" spans="1:10" s="152" customFormat="1" ht="18" customHeight="1" thickBot="1" x14ac:dyDescent="0.2">
      <c r="A4" s="194"/>
      <c r="B4" s="195"/>
      <c r="C4" s="196"/>
      <c r="D4" s="197"/>
      <c r="E4" s="197"/>
      <c r="F4" s="197"/>
      <c r="G4" s="197"/>
      <c r="H4" s="198"/>
      <c r="I4" s="198"/>
      <c r="J4" s="196"/>
    </row>
    <row r="5" spans="1:10" s="152" customFormat="1" ht="18" customHeight="1" thickBot="1" x14ac:dyDescent="0.2">
      <c r="A5" s="151"/>
      <c r="B5" s="330" t="str">
        <f>+B1</f>
        <v>《クロス競技女子》小松市民スポーツ大会冬季大会スキー競技会個票</v>
      </c>
      <c r="C5" s="330"/>
      <c r="D5" s="330"/>
      <c r="E5" s="330"/>
      <c r="F5" s="330"/>
      <c r="G5" s="330"/>
      <c r="H5" s="330"/>
      <c r="I5" s="330"/>
    </row>
    <row r="6" spans="1:10" ht="18" customHeight="1" x14ac:dyDescent="0.15">
      <c r="A6" s="153"/>
      <c r="B6" s="397" t="str">
        <f>IF(クロス女!E3="","",クロス女!D3)</f>
        <v/>
      </c>
      <c r="C6" s="398"/>
      <c r="D6" s="399" t="s">
        <v>246</v>
      </c>
      <c r="E6" s="400"/>
      <c r="F6" s="400"/>
      <c r="G6" s="401"/>
      <c r="H6" s="402" t="s">
        <v>169</v>
      </c>
      <c r="I6" s="403"/>
    </row>
    <row r="7" spans="1:10" s="155" customFormat="1" ht="53.45" customHeight="1" thickBot="1" x14ac:dyDescent="0.2">
      <c r="A7" s="154"/>
      <c r="B7" s="149" t="str">
        <f>IF(クロス女!E3="","",クロス女!C3)</f>
        <v/>
      </c>
      <c r="C7" s="150" t="str">
        <f>IF(クロス女!E3="","",クロス女!F3)</f>
        <v/>
      </c>
      <c r="D7" s="404" t="str">
        <f>IF(クロス女!E3="","",クロス女!E3)</f>
        <v/>
      </c>
      <c r="E7" s="404"/>
      <c r="F7" s="404"/>
      <c r="G7" s="405"/>
      <c r="H7" s="406"/>
      <c r="I7" s="407"/>
    </row>
    <row r="8" spans="1:10" s="152" customFormat="1" ht="18" customHeight="1" thickBot="1" x14ac:dyDescent="0.2">
      <c r="A8" s="194"/>
      <c r="B8" s="195"/>
      <c r="C8" s="196"/>
      <c r="D8" s="197"/>
      <c r="E8" s="197"/>
      <c r="F8" s="197"/>
      <c r="G8" s="197"/>
      <c r="H8" s="198"/>
      <c r="I8" s="198"/>
      <c r="J8" s="196"/>
    </row>
    <row r="9" spans="1:10" s="152" customFormat="1" ht="18" customHeight="1" thickBot="1" x14ac:dyDescent="0.2">
      <c r="A9" s="151"/>
      <c r="B9" s="330" t="str">
        <f>+B1</f>
        <v>《クロス競技女子》小松市民スポーツ大会冬季大会スキー競技会個票</v>
      </c>
      <c r="C9" s="330"/>
      <c r="D9" s="330"/>
      <c r="E9" s="330"/>
      <c r="F9" s="330"/>
      <c r="G9" s="330"/>
      <c r="H9" s="330"/>
      <c r="I9" s="330"/>
    </row>
    <row r="10" spans="1:10" ht="18" customHeight="1" x14ac:dyDescent="0.15">
      <c r="A10" s="153"/>
      <c r="B10" s="397" t="str">
        <f>IF(クロス女!E4="","",クロス女!D4)</f>
        <v/>
      </c>
      <c r="C10" s="398"/>
      <c r="D10" s="399" t="s">
        <v>246</v>
      </c>
      <c r="E10" s="400"/>
      <c r="F10" s="400"/>
      <c r="G10" s="401"/>
      <c r="H10" s="402" t="s">
        <v>169</v>
      </c>
      <c r="I10" s="403"/>
    </row>
    <row r="11" spans="1:10" s="155" customFormat="1" ht="53.45" customHeight="1" thickBot="1" x14ac:dyDescent="0.2">
      <c r="A11" s="154"/>
      <c r="B11" s="149" t="str">
        <f>IF(クロス女!E4="","",クロス女!C4)</f>
        <v/>
      </c>
      <c r="C11" s="150" t="str">
        <f>IF(クロス女!E4="","",クロス女!F4)</f>
        <v/>
      </c>
      <c r="D11" s="404" t="str">
        <f>IF(クロス女!E4="","",クロス女!E4)</f>
        <v/>
      </c>
      <c r="E11" s="404"/>
      <c r="F11" s="404"/>
      <c r="G11" s="405"/>
      <c r="H11" s="406"/>
      <c r="I11" s="407"/>
    </row>
    <row r="12" spans="1:10" s="152" customFormat="1" ht="18" customHeight="1" thickBot="1" x14ac:dyDescent="0.2">
      <c r="A12" s="194"/>
      <c r="B12" s="195"/>
      <c r="C12" s="196"/>
      <c r="D12" s="197"/>
      <c r="E12" s="197"/>
      <c r="F12" s="197"/>
      <c r="G12" s="197"/>
      <c r="H12" s="198"/>
      <c r="I12" s="198"/>
      <c r="J12" s="196"/>
    </row>
    <row r="13" spans="1:10" s="152" customFormat="1" ht="18" customHeight="1" thickBot="1" x14ac:dyDescent="0.2">
      <c r="A13" s="156"/>
      <c r="B13" s="396" t="str">
        <f>+B1</f>
        <v>《クロス競技女子》小松市民スポーツ大会冬季大会スキー競技会個票</v>
      </c>
      <c r="C13" s="396"/>
      <c r="D13" s="396"/>
      <c r="E13" s="396"/>
      <c r="F13" s="396"/>
      <c r="G13" s="396"/>
      <c r="H13" s="396"/>
      <c r="I13" s="396"/>
    </row>
    <row r="14" spans="1:10" ht="18" customHeight="1" x14ac:dyDescent="0.15">
      <c r="A14" s="153"/>
      <c r="B14" s="397" t="str">
        <f>IF(クロス女!E5="","",クロス女!D5)</f>
        <v/>
      </c>
      <c r="C14" s="398"/>
      <c r="D14" s="399" t="s">
        <v>261</v>
      </c>
      <c r="E14" s="400"/>
      <c r="F14" s="400"/>
      <c r="G14" s="401"/>
      <c r="H14" s="402" t="s">
        <v>169</v>
      </c>
      <c r="I14" s="403"/>
    </row>
    <row r="15" spans="1:10" s="155" customFormat="1" ht="53.45" customHeight="1" thickBot="1" x14ac:dyDescent="0.2">
      <c r="A15" s="154"/>
      <c r="B15" s="149" t="str">
        <f>IF(クロス女!E5="","",クロス女!C5)</f>
        <v/>
      </c>
      <c r="C15" s="150" t="str">
        <f>IF(クロス女!E5="","",クロス女!F5)</f>
        <v/>
      </c>
      <c r="D15" s="404" t="str">
        <f>IF(クロス女!E5="","",クロス女!E5)</f>
        <v/>
      </c>
      <c r="E15" s="404"/>
      <c r="F15" s="404"/>
      <c r="G15" s="405"/>
      <c r="H15" s="406"/>
      <c r="I15" s="407"/>
    </row>
    <row r="16" spans="1:10" s="152" customFormat="1" ht="18" customHeight="1" thickBot="1" x14ac:dyDescent="0.2">
      <c r="A16" s="194"/>
      <c r="B16" s="195"/>
      <c r="C16" s="196"/>
      <c r="D16" s="197"/>
      <c r="E16" s="197"/>
      <c r="F16" s="197"/>
      <c r="G16" s="197"/>
      <c r="H16" s="198"/>
      <c r="I16" s="198"/>
      <c r="J16" s="196"/>
    </row>
    <row r="17" spans="1:10" s="152" customFormat="1" ht="18" customHeight="1" thickBot="1" x14ac:dyDescent="0.2">
      <c r="A17" s="151"/>
      <c r="B17" s="330" t="str">
        <f>+B1</f>
        <v>《クロス競技女子》小松市民スポーツ大会冬季大会スキー競技会個票</v>
      </c>
      <c r="C17" s="330"/>
      <c r="D17" s="330"/>
      <c r="E17" s="330"/>
      <c r="F17" s="330"/>
      <c r="G17" s="330"/>
      <c r="H17" s="330"/>
      <c r="I17" s="330"/>
    </row>
    <row r="18" spans="1:10" ht="18" customHeight="1" x14ac:dyDescent="0.15">
      <c r="A18" s="153"/>
      <c r="B18" s="397" t="str">
        <f>IF(クロス女!E6="","",クロス女!D6)</f>
        <v/>
      </c>
      <c r="C18" s="398"/>
      <c r="D18" s="399" t="s">
        <v>261</v>
      </c>
      <c r="E18" s="400"/>
      <c r="F18" s="400"/>
      <c r="G18" s="401"/>
      <c r="H18" s="402" t="s">
        <v>169</v>
      </c>
      <c r="I18" s="403"/>
    </row>
    <row r="19" spans="1:10" s="155" customFormat="1" ht="53.45" customHeight="1" thickBot="1" x14ac:dyDescent="0.2">
      <c r="A19" s="154"/>
      <c r="B19" s="149" t="str">
        <f>IF(クロス女!E6="","",クロス女!C6)</f>
        <v/>
      </c>
      <c r="C19" s="150" t="str">
        <f>IF(クロス女!E6="","",クロス女!F6)</f>
        <v/>
      </c>
      <c r="D19" s="404" t="str">
        <f>IF(クロス女!E6="","",クロス女!E6)</f>
        <v/>
      </c>
      <c r="E19" s="404"/>
      <c r="F19" s="404"/>
      <c r="G19" s="405"/>
      <c r="H19" s="406"/>
      <c r="I19" s="407"/>
    </row>
    <row r="20" spans="1:10" s="152" customFormat="1" ht="18" customHeight="1" thickBot="1" x14ac:dyDescent="0.2">
      <c r="A20" s="194"/>
      <c r="B20" s="195"/>
      <c r="C20" s="196"/>
      <c r="D20" s="197"/>
      <c r="E20" s="197"/>
      <c r="F20" s="197"/>
      <c r="G20" s="197"/>
      <c r="H20" s="198"/>
      <c r="I20" s="198"/>
      <c r="J20" s="196"/>
    </row>
    <row r="21" spans="1:10" s="152" customFormat="1" ht="18" customHeight="1" thickBot="1" x14ac:dyDescent="0.2">
      <c r="A21" s="156"/>
      <c r="B21" s="396" t="str">
        <f>+B17</f>
        <v>《クロス競技女子》小松市民スポーツ大会冬季大会スキー競技会個票</v>
      </c>
      <c r="C21" s="396"/>
      <c r="D21" s="396"/>
      <c r="E21" s="396"/>
      <c r="F21" s="396"/>
      <c r="G21" s="396"/>
      <c r="H21" s="396"/>
      <c r="I21" s="396"/>
    </row>
    <row r="22" spans="1:10" ht="18" customHeight="1" x14ac:dyDescent="0.15">
      <c r="A22" s="153"/>
      <c r="B22" s="397" t="str">
        <f>IF(クロス女!E7="","",クロス女!D7)</f>
        <v/>
      </c>
      <c r="C22" s="398"/>
      <c r="D22" s="399" t="s">
        <v>261</v>
      </c>
      <c r="E22" s="400"/>
      <c r="F22" s="400"/>
      <c r="G22" s="401"/>
      <c r="H22" s="402" t="s">
        <v>169</v>
      </c>
      <c r="I22" s="403"/>
    </row>
    <row r="23" spans="1:10" s="155" customFormat="1" ht="53.45" customHeight="1" thickBot="1" x14ac:dyDescent="0.2">
      <c r="A23" s="154"/>
      <c r="B23" s="149" t="str">
        <f>IF(クロス女!E7="","",クロス女!C7)</f>
        <v/>
      </c>
      <c r="C23" s="150" t="str">
        <f>IF(クロス女!E7="","",クロス女!F7)</f>
        <v/>
      </c>
      <c r="D23" s="404" t="str">
        <f>IF(クロス女!E7="","",クロス女!E7)</f>
        <v/>
      </c>
      <c r="E23" s="404"/>
      <c r="F23" s="404"/>
      <c r="G23" s="405"/>
      <c r="H23" s="406"/>
      <c r="I23" s="407"/>
    </row>
    <row r="24" spans="1:10" s="152" customFormat="1" ht="18" customHeight="1" thickBot="1" x14ac:dyDescent="0.2">
      <c r="A24" s="194"/>
      <c r="B24" s="195"/>
      <c r="C24" s="196"/>
      <c r="D24" s="197"/>
      <c r="E24" s="197"/>
      <c r="F24" s="197"/>
      <c r="G24" s="197"/>
      <c r="H24" s="198"/>
      <c r="I24" s="198"/>
      <c r="J24" s="196"/>
    </row>
    <row r="25" spans="1:10" s="152" customFormat="1" ht="18" customHeight="1" thickBot="1" x14ac:dyDescent="0.2">
      <c r="A25" s="151"/>
      <c r="B25" s="330" t="str">
        <f>+B17</f>
        <v>《クロス競技女子》小松市民スポーツ大会冬季大会スキー競技会個票</v>
      </c>
      <c r="C25" s="330"/>
      <c r="D25" s="330"/>
      <c r="E25" s="330"/>
      <c r="F25" s="330"/>
      <c r="G25" s="330"/>
      <c r="H25" s="330"/>
      <c r="I25" s="330"/>
    </row>
    <row r="26" spans="1:10" ht="18" customHeight="1" x14ac:dyDescent="0.15">
      <c r="A26" s="153"/>
      <c r="B26" s="397" t="str">
        <f>IF(クロス女!E8="","",クロス女!D8)</f>
        <v/>
      </c>
      <c r="C26" s="398"/>
      <c r="D26" s="399" t="s">
        <v>261</v>
      </c>
      <c r="E26" s="400"/>
      <c r="F26" s="400"/>
      <c r="G26" s="401"/>
      <c r="H26" s="402" t="s">
        <v>169</v>
      </c>
      <c r="I26" s="403"/>
    </row>
    <row r="27" spans="1:10" s="155" customFormat="1" ht="53.45" customHeight="1" thickBot="1" x14ac:dyDescent="0.2">
      <c r="A27" s="154"/>
      <c r="B27" s="149" t="str">
        <f>IF(クロス女!E8="","",クロス女!C8)</f>
        <v/>
      </c>
      <c r="C27" s="150" t="str">
        <f>IF(クロス女!E8="","",クロス女!F8)</f>
        <v/>
      </c>
      <c r="D27" s="404" t="str">
        <f>IF(クロス女!E8="","",クロス女!E8)</f>
        <v/>
      </c>
      <c r="E27" s="404"/>
      <c r="F27" s="404"/>
      <c r="G27" s="405"/>
      <c r="H27" s="406"/>
      <c r="I27" s="407"/>
    </row>
    <row r="28" spans="1:10" s="152" customFormat="1" ht="18" customHeight="1" thickBot="1" x14ac:dyDescent="0.2">
      <c r="A28" s="194"/>
      <c r="B28" s="195"/>
      <c r="C28" s="196"/>
      <c r="D28" s="197"/>
      <c r="E28" s="197"/>
      <c r="F28" s="197"/>
      <c r="G28" s="197"/>
      <c r="H28" s="198"/>
      <c r="I28" s="198"/>
      <c r="J28" s="196"/>
    </row>
    <row r="29" spans="1:10" s="152" customFormat="1" ht="18" customHeight="1" thickBot="1" x14ac:dyDescent="0.2">
      <c r="A29" s="156"/>
      <c r="B29" s="396" t="str">
        <f>+B17</f>
        <v>《クロス競技女子》小松市民スポーツ大会冬季大会スキー競技会個票</v>
      </c>
      <c r="C29" s="396"/>
      <c r="D29" s="396"/>
      <c r="E29" s="396"/>
      <c r="F29" s="396"/>
      <c r="G29" s="396"/>
      <c r="H29" s="396"/>
      <c r="I29" s="396"/>
    </row>
    <row r="30" spans="1:10" ht="18" customHeight="1" x14ac:dyDescent="0.15">
      <c r="A30" s="153"/>
      <c r="B30" s="397" t="str">
        <f>IF(クロス女!E9="","",クロス女!D9)</f>
        <v/>
      </c>
      <c r="C30" s="398"/>
      <c r="D30" s="399" t="s">
        <v>261</v>
      </c>
      <c r="E30" s="400"/>
      <c r="F30" s="400"/>
      <c r="G30" s="401"/>
      <c r="H30" s="402" t="s">
        <v>169</v>
      </c>
      <c r="I30" s="403"/>
    </row>
    <row r="31" spans="1:10" s="155" customFormat="1" ht="53.45" customHeight="1" thickBot="1" x14ac:dyDescent="0.2">
      <c r="A31" s="154"/>
      <c r="B31" s="149" t="str">
        <f>IF(クロス女!E9="","",クロス女!C9)</f>
        <v/>
      </c>
      <c r="C31" s="150" t="str">
        <f>IF(クロス女!E9="","",クロス女!F9)</f>
        <v/>
      </c>
      <c r="D31" s="404" t="str">
        <f>IF(クロス女!E9="","",クロス女!E9)</f>
        <v/>
      </c>
      <c r="E31" s="404"/>
      <c r="F31" s="404"/>
      <c r="G31" s="405"/>
      <c r="H31" s="406"/>
      <c r="I31" s="407"/>
    </row>
    <row r="32" spans="1:10" s="152" customFormat="1" ht="18" customHeight="1" thickBot="1" x14ac:dyDescent="0.2">
      <c r="A32" s="194"/>
      <c r="B32" s="195"/>
      <c r="C32" s="196"/>
      <c r="D32" s="197"/>
      <c r="E32" s="197"/>
      <c r="F32" s="197"/>
      <c r="G32" s="197"/>
      <c r="H32" s="198"/>
      <c r="I32" s="198"/>
      <c r="J32" s="196"/>
    </row>
    <row r="33" spans="1:10" s="152" customFormat="1" ht="18" customHeight="1" thickBot="1" x14ac:dyDescent="0.2">
      <c r="A33" s="151"/>
      <c r="B33" s="330" t="str">
        <f>+B17</f>
        <v>《クロス競技女子》小松市民スポーツ大会冬季大会スキー競技会個票</v>
      </c>
      <c r="C33" s="330"/>
      <c r="D33" s="330"/>
      <c r="E33" s="330"/>
      <c r="F33" s="330"/>
      <c r="G33" s="330"/>
      <c r="H33" s="330"/>
      <c r="I33" s="330"/>
    </row>
    <row r="34" spans="1:10" ht="18" customHeight="1" x14ac:dyDescent="0.15">
      <c r="A34" s="153"/>
      <c r="B34" s="397" t="str">
        <f>IF(クロス女!E10="","",クロス女!D10)</f>
        <v/>
      </c>
      <c r="C34" s="398"/>
      <c r="D34" s="399" t="s">
        <v>261</v>
      </c>
      <c r="E34" s="400"/>
      <c r="F34" s="400"/>
      <c r="G34" s="401"/>
      <c r="H34" s="402" t="s">
        <v>169</v>
      </c>
      <c r="I34" s="403"/>
    </row>
    <row r="35" spans="1:10" s="155" customFormat="1" ht="53.45" customHeight="1" thickBot="1" x14ac:dyDescent="0.2">
      <c r="A35" s="154"/>
      <c r="B35" s="149" t="str">
        <f>IF(クロス女!E10="","",クロス女!C10)</f>
        <v/>
      </c>
      <c r="C35" s="150" t="str">
        <f>IF(クロス女!E10="","",クロス女!F10)</f>
        <v/>
      </c>
      <c r="D35" s="404" t="str">
        <f>IF(クロス女!E10="","",クロス女!E10)</f>
        <v/>
      </c>
      <c r="E35" s="404"/>
      <c r="F35" s="404"/>
      <c r="G35" s="405"/>
      <c r="H35" s="406"/>
      <c r="I35" s="407"/>
    </row>
    <row r="36" spans="1:10" s="152" customFormat="1" ht="18" customHeight="1" thickBot="1" x14ac:dyDescent="0.2">
      <c r="A36" s="194"/>
      <c r="B36" s="195"/>
      <c r="C36" s="196"/>
      <c r="D36" s="197"/>
      <c r="E36" s="197"/>
      <c r="F36" s="197"/>
      <c r="G36" s="197"/>
      <c r="H36" s="198"/>
      <c r="I36" s="198"/>
      <c r="J36" s="196"/>
    </row>
    <row r="37" spans="1:10" s="152" customFormat="1" ht="18" customHeight="1" thickBot="1" x14ac:dyDescent="0.2">
      <c r="A37" s="156"/>
      <c r="B37" s="396" t="str">
        <f>+B33</f>
        <v>《クロス競技女子》小松市民スポーツ大会冬季大会スキー競技会個票</v>
      </c>
      <c r="C37" s="396"/>
      <c r="D37" s="396"/>
      <c r="E37" s="396"/>
      <c r="F37" s="396"/>
      <c r="G37" s="396"/>
      <c r="H37" s="396"/>
      <c r="I37" s="396"/>
    </row>
    <row r="38" spans="1:10" ht="18" customHeight="1" x14ac:dyDescent="0.15">
      <c r="A38" s="153"/>
      <c r="B38" s="397" t="str">
        <f>IF(クロス女!E11="","",クロス女!D11)</f>
        <v/>
      </c>
      <c r="C38" s="398"/>
      <c r="D38" s="399" t="s">
        <v>261</v>
      </c>
      <c r="E38" s="400"/>
      <c r="F38" s="400"/>
      <c r="G38" s="401"/>
      <c r="H38" s="402" t="s">
        <v>169</v>
      </c>
      <c r="I38" s="403"/>
    </row>
    <row r="39" spans="1:10" s="155" customFormat="1" ht="53.45" customHeight="1" thickBot="1" x14ac:dyDescent="0.2">
      <c r="A39" s="154"/>
      <c r="B39" s="149" t="str">
        <f>IF(クロス女!E11="","",クロス女!C11)</f>
        <v/>
      </c>
      <c r="C39" s="150" t="str">
        <f>IF(クロス女!E11="","",クロス女!F11)</f>
        <v/>
      </c>
      <c r="D39" s="404" t="str">
        <f>IF(クロス女!E11="","",クロス女!E11)</f>
        <v/>
      </c>
      <c r="E39" s="404"/>
      <c r="F39" s="404"/>
      <c r="G39" s="405"/>
      <c r="H39" s="406"/>
      <c r="I39" s="407"/>
    </row>
    <row r="40" spans="1:10" s="152" customFormat="1" ht="18" customHeight="1" thickBot="1" x14ac:dyDescent="0.2">
      <c r="A40" s="194"/>
      <c r="B40" s="195"/>
      <c r="C40" s="196"/>
      <c r="D40" s="197"/>
      <c r="E40" s="197"/>
      <c r="F40" s="197"/>
      <c r="G40" s="197"/>
      <c r="H40" s="198"/>
      <c r="I40" s="198"/>
      <c r="J40" s="196"/>
    </row>
    <row r="41" spans="1:10" s="152" customFormat="1" ht="18" customHeight="1" thickBot="1" x14ac:dyDescent="0.2">
      <c r="A41" s="151"/>
      <c r="B41" s="330" t="str">
        <f>+B37</f>
        <v>《クロス競技女子》小松市民スポーツ大会冬季大会スキー競技会個票</v>
      </c>
      <c r="C41" s="330"/>
      <c r="D41" s="330"/>
      <c r="E41" s="330"/>
      <c r="F41" s="330"/>
      <c r="G41" s="330"/>
      <c r="H41" s="330"/>
      <c r="I41" s="330"/>
    </row>
    <row r="42" spans="1:10" ht="18" customHeight="1" x14ac:dyDescent="0.15">
      <c r="A42" s="153"/>
      <c r="B42" s="397" t="str">
        <f>IF(クロス女!E12="","",クロス女!D12)</f>
        <v/>
      </c>
      <c r="C42" s="398"/>
      <c r="D42" s="399" t="s">
        <v>261</v>
      </c>
      <c r="E42" s="400"/>
      <c r="F42" s="400"/>
      <c r="G42" s="401"/>
      <c r="H42" s="402" t="s">
        <v>169</v>
      </c>
      <c r="I42" s="403"/>
    </row>
    <row r="43" spans="1:10" s="155" customFormat="1" ht="53.45" customHeight="1" thickBot="1" x14ac:dyDescent="0.2">
      <c r="A43" s="154"/>
      <c r="B43" s="149" t="str">
        <f>IF(クロス女!E12="","",クロス女!C12)</f>
        <v/>
      </c>
      <c r="C43" s="150" t="str">
        <f>IF(クロス女!E12="","",クロス女!F12)</f>
        <v/>
      </c>
      <c r="D43" s="404" t="str">
        <f>IF(クロス女!E12="","",クロス女!E12)</f>
        <v/>
      </c>
      <c r="E43" s="404"/>
      <c r="F43" s="404"/>
      <c r="G43" s="405"/>
      <c r="H43" s="406"/>
      <c r="I43" s="407"/>
    </row>
    <row r="44" spans="1:10" s="152" customFormat="1" ht="18" customHeight="1" thickBot="1" x14ac:dyDescent="0.2">
      <c r="A44" s="194"/>
      <c r="B44" s="195"/>
      <c r="C44" s="196"/>
      <c r="D44" s="197"/>
      <c r="E44" s="197"/>
      <c r="F44" s="197"/>
      <c r="G44" s="197"/>
      <c r="H44" s="198"/>
      <c r="I44" s="198"/>
      <c r="J44" s="196"/>
    </row>
    <row r="45" spans="1:10" s="152" customFormat="1" ht="18" customHeight="1" thickBot="1" x14ac:dyDescent="0.2">
      <c r="A45" s="151"/>
      <c r="B45" s="330" t="str">
        <f>+B41</f>
        <v>《クロス競技女子》小松市民スポーツ大会冬季大会スキー競技会個票</v>
      </c>
      <c r="C45" s="330"/>
      <c r="D45" s="330"/>
      <c r="E45" s="330"/>
      <c r="F45" s="330"/>
      <c r="G45" s="330"/>
      <c r="H45" s="330"/>
      <c r="I45" s="330"/>
    </row>
    <row r="46" spans="1:10" ht="18" customHeight="1" x14ac:dyDescent="0.15">
      <c r="A46" s="153"/>
      <c r="B46" s="397" t="str">
        <f>IF(クロス女!E13="","",クロス女!D13)</f>
        <v/>
      </c>
      <c r="C46" s="398"/>
      <c r="D46" s="399" t="s">
        <v>261</v>
      </c>
      <c r="E46" s="400"/>
      <c r="F46" s="400"/>
      <c r="G46" s="401"/>
      <c r="H46" s="402" t="s">
        <v>169</v>
      </c>
      <c r="I46" s="403"/>
    </row>
    <row r="47" spans="1:10" s="155" customFormat="1" ht="53.45" customHeight="1" thickBot="1" x14ac:dyDescent="0.2">
      <c r="A47" s="154"/>
      <c r="B47" s="149" t="str">
        <f>IF(クロス女!E13="","",クロス女!C13)</f>
        <v/>
      </c>
      <c r="C47" s="150" t="str">
        <f>IF(クロス女!E13="","",クロス女!F13)</f>
        <v/>
      </c>
      <c r="D47" s="404" t="str">
        <f>IF(クロス女!E13="","",クロス女!E13)</f>
        <v/>
      </c>
      <c r="E47" s="404"/>
      <c r="F47" s="404"/>
      <c r="G47" s="405"/>
      <c r="H47" s="406"/>
      <c r="I47" s="407"/>
    </row>
    <row r="48" spans="1:10" s="152" customFormat="1" ht="18" customHeight="1" thickBot="1" x14ac:dyDescent="0.2">
      <c r="A48" s="194"/>
      <c r="B48" s="195"/>
      <c r="C48" s="196"/>
      <c r="D48" s="197"/>
      <c r="E48" s="197"/>
      <c r="F48" s="197"/>
      <c r="G48" s="197"/>
      <c r="H48" s="198"/>
      <c r="I48" s="198"/>
      <c r="J48" s="196"/>
    </row>
    <row r="49" spans="1:10" s="152" customFormat="1" ht="18" customHeight="1" thickBot="1" x14ac:dyDescent="0.2">
      <c r="A49" s="151"/>
      <c r="B49" s="330" t="str">
        <f>+B41</f>
        <v>《クロス競技女子》小松市民スポーツ大会冬季大会スキー競技会個票</v>
      </c>
      <c r="C49" s="330"/>
      <c r="D49" s="330"/>
      <c r="E49" s="330"/>
      <c r="F49" s="330"/>
      <c r="G49" s="330"/>
      <c r="H49" s="330"/>
      <c r="I49" s="330"/>
    </row>
    <row r="50" spans="1:10" ht="18" customHeight="1" x14ac:dyDescent="0.15">
      <c r="A50" s="153"/>
      <c r="B50" s="397" t="str">
        <f>IF(クロス女!E14="","",クロス女!D14)</f>
        <v/>
      </c>
      <c r="C50" s="398"/>
      <c r="D50" s="399" t="s">
        <v>261</v>
      </c>
      <c r="E50" s="400"/>
      <c r="F50" s="400"/>
      <c r="G50" s="401"/>
      <c r="H50" s="402" t="s">
        <v>169</v>
      </c>
      <c r="I50" s="403"/>
    </row>
    <row r="51" spans="1:10" s="155" customFormat="1" ht="53.45" customHeight="1" thickBot="1" x14ac:dyDescent="0.2">
      <c r="A51" s="154"/>
      <c r="B51" s="149" t="str">
        <f>IF(クロス女!E14="","",クロス女!C14)</f>
        <v/>
      </c>
      <c r="C51" s="150" t="str">
        <f>IF(クロス女!E14="","",クロス女!F14)</f>
        <v/>
      </c>
      <c r="D51" s="404" t="str">
        <f>IF(クロス女!E14="","",クロス女!E14)</f>
        <v/>
      </c>
      <c r="E51" s="404"/>
      <c r="F51" s="404"/>
      <c r="G51" s="405"/>
      <c r="H51" s="406"/>
      <c r="I51" s="407"/>
    </row>
    <row r="52" spans="1:10" s="152" customFormat="1" ht="18" customHeight="1" thickBot="1" x14ac:dyDescent="0.2">
      <c r="A52" s="194"/>
      <c r="B52" s="195"/>
      <c r="C52" s="196"/>
      <c r="D52" s="197"/>
      <c r="E52" s="197"/>
      <c r="F52" s="197"/>
      <c r="G52" s="197"/>
      <c r="H52" s="198"/>
      <c r="I52" s="198"/>
      <c r="J52" s="196"/>
    </row>
    <row r="53" spans="1:10" s="152" customFormat="1" ht="18" customHeight="1" thickBot="1" x14ac:dyDescent="0.2">
      <c r="A53" s="156"/>
      <c r="B53" s="396" t="str">
        <f>+B41</f>
        <v>《クロス競技女子》小松市民スポーツ大会冬季大会スキー競技会個票</v>
      </c>
      <c r="C53" s="396"/>
      <c r="D53" s="396"/>
      <c r="E53" s="396"/>
      <c r="F53" s="396"/>
      <c r="G53" s="396"/>
      <c r="H53" s="396"/>
      <c r="I53" s="396"/>
    </row>
    <row r="54" spans="1:10" ht="18" customHeight="1" x14ac:dyDescent="0.15">
      <c r="A54" s="153"/>
      <c r="B54" s="397" t="str">
        <f>IF(クロス女!E15="","",クロス女!D15)</f>
        <v/>
      </c>
      <c r="C54" s="398"/>
      <c r="D54" s="399" t="s">
        <v>261</v>
      </c>
      <c r="E54" s="400"/>
      <c r="F54" s="400"/>
      <c r="G54" s="401"/>
      <c r="H54" s="402" t="s">
        <v>169</v>
      </c>
      <c r="I54" s="403"/>
    </row>
    <row r="55" spans="1:10" s="155" customFormat="1" ht="53.45" customHeight="1" thickBot="1" x14ac:dyDescent="0.2">
      <c r="A55" s="154"/>
      <c r="B55" s="149" t="str">
        <f>IF(クロス女!E15="","",クロス女!C15)</f>
        <v/>
      </c>
      <c r="C55" s="150" t="str">
        <f>IF(クロス女!E15="","",クロス女!F15)</f>
        <v/>
      </c>
      <c r="D55" s="404" t="str">
        <f>IF(クロス女!E15="","",クロス女!E15)</f>
        <v/>
      </c>
      <c r="E55" s="404"/>
      <c r="F55" s="404"/>
      <c r="G55" s="405"/>
      <c r="H55" s="406"/>
      <c r="I55" s="407"/>
    </row>
    <row r="56" spans="1:10" s="152" customFormat="1" ht="18" customHeight="1" thickBot="1" x14ac:dyDescent="0.2">
      <c r="A56" s="194"/>
      <c r="B56" s="195"/>
      <c r="C56" s="196"/>
      <c r="D56" s="197"/>
      <c r="E56" s="197"/>
      <c r="F56" s="197"/>
      <c r="G56" s="197"/>
      <c r="H56" s="198"/>
      <c r="I56" s="198"/>
      <c r="J56" s="196"/>
    </row>
    <row r="57" spans="1:10" s="152" customFormat="1" ht="18" customHeight="1" thickBot="1" x14ac:dyDescent="0.2">
      <c r="A57" s="151"/>
      <c r="B57" s="330" t="str">
        <f>+B41</f>
        <v>《クロス競技女子》小松市民スポーツ大会冬季大会スキー競技会個票</v>
      </c>
      <c r="C57" s="330"/>
      <c r="D57" s="330"/>
      <c r="E57" s="330"/>
      <c r="F57" s="330"/>
      <c r="G57" s="330"/>
      <c r="H57" s="330"/>
      <c r="I57" s="330"/>
    </row>
    <row r="58" spans="1:10" ht="18" customHeight="1" x14ac:dyDescent="0.15">
      <c r="A58" s="153"/>
      <c r="B58" s="397" t="str">
        <f>IF(クロス女!E16="","",クロス女!D16)</f>
        <v/>
      </c>
      <c r="C58" s="398"/>
      <c r="D58" s="399" t="s">
        <v>261</v>
      </c>
      <c r="E58" s="400"/>
      <c r="F58" s="400"/>
      <c r="G58" s="401"/>
      <c r="H58" s="402" t="s">
        <v>169</v>
      </c>
      <c r="I58" s="403"/>
    </row>
    <row r="59" spans="1:10" s="155" customFormat="1" ht="53.45" customHeight="1" thickBot="1" x14ac:dyDescent="0.2">
      <c r="A59" s="154"/>
      <c r="B59" s="149" t="str">
        <f>IF(クロス女!E16="","",クロス女!C16)</f>
        <v/>
      </c>
      <c r="C59" s="150" t="str">
        <f>IF(クロス女!E16="","",クロス女!F16)</f>
        <v/>
      </c>
      <c r="D59" s="404" t="str">
        <f>IF(クロス女!E16="","",クロス女!E16)</f>
        <v/>
      </c>
      <c r="E59" s="404"/>
      <c r="F59" s="404"/>
      <c r="G59" s="405"/>
      <c r="H59" s="406"/>
      <c r="I59" s="407"/>
    </row>
    <row r="60" spans="1:10" s="152" customFormat="1" ht="18" customHeight="1" thickBot="1" x14ac:dyDescent="0.2">
      <c r="A60" s="194"/>
      <c r="B60" s="195"/>
      <c r="C60" s="196"/>
      <c r="D60" s="197"/>
      <c r="E60" s="197"/>
      <c r="F60" s="197"/>
      <c r="G60" s="197"/>
      <c r="H60" s="198"/>
      <c r="I60" s="198"/>
      <c r="J60" s="196"/>
    </row>
    <row r="61" spans="1:10" s="152" customFormat="1" ht="18" customHeight="1" thickBot="1" x14ac:dyDescent="0.2">
      <c r="A61" s="156"/>
      <c r="B61" s="396" t="str">
        <f>+B57</f>
        <v>《クロス競技女子》小松市民スポーツ大会冬季大会スキー競技会個票</v>
      </c>
      <c r="C61" s="396"/>
      <c r="D61" s="396"/>
      <c r="E61" s="396"/>
      <c r="F61" s="396"/>
      <c r="G61" s="396"/>
      <c r="H61" s="396"/>
      <c r="I61" s="396"/>
    </row>
    <row r="62" spans="1:10" ht="18" customHeight="1" x14ac:dyDescent="0.15">
      <c r="A62" s="153"/>
      <c r="B62" s="397" t="str">
        <f>IF(クロス女!E17="","",クロス女!D17)</f>
        <v/>
      </c>
      <c r="C62" s="398"/>
      <c r="D62" s="399" t="s">
        <v>261</v>
      </c>
      <c r="E62" s="400"/>
      <c r="F62" s="400"/>
      <c r="G62" s="401"/>
      <c r="H62" s="402" t="s">
        <v>169</v>
      </c>
      <c r="I62" s="403"/>
    </row>
    <row r="63" spans="1:10" s="155" customFormat="1" ht="53.45" customHeight="1" thickBot="1" x14ac:dyDescent="0.2">
      <c r="A63" s="154"/>
      <c r="B63" s="149" t="str">
        <f>IF(クロス女!E17="","",クロス女!C17)</f>
        <v/>
      </c>
      <c r="C63" s="150" t="str">
        <f>IF(クロス女!E17="","",クロス女!F17)</f>
        <v/>
      </c>
      <c r="D63" s="404" t="str">
        <f>IF(クロス女!E17="","",クロス女!E17)</f>
        <v/>
      </c>
      <c r="E63" s="404"/>
      <c r="F63" s="404"/>
      <c r="G63" s="405"/>
      <c r="H63" s="406"/>
      <c r="I63" s="407"/>
    </row>
    <row r="64" spans="1:10" s="152" customFormat="1" ht="18" customHeight="1" thickBot="1" x14ac:dyDescent="0.2">
      <c r="A64" s="194"/>
      <c r="B64" s="195"/>
      <c r="C64" s="196"/>
      <c r="D64" s="197"/>
      <c r="E64" s="197"/>
      <c r="F64" s="197"/>
      <c r="G64" s="197"/>
      <c r="H64" s="198"/>
      <c r="I64" s="198"/>
      <c r="J64" s="196"/>
    </row>
    <row r="65" spans="1:10" s="152" customFormat="1" ht="18" customHeight="1" thickBot="1" x14ac:dyDescent="0.2">
      <c r="A65" s="151"/>
      <c r="B65" s="330" t="str">
        <f>+B57</f>
        <v>《クロス競技女子》小松市民スポーツ大会冬季大会スキー競技会個票</v>
      </c>
      <c r="C65" s="330"/>
      <c r="D65" s="330"/>
      <c r="E65" s="330"/>
      <c r="F65" s="330"/>
      <c r="G65" s="330"/>
      <c r="H65" s="330"/>
      <c r="I65" s="330"/>
    </row>
    <row r="66" spans="1:10" ht="18" customHeight="1" x14ac:dyDescent="0.15">
      <c r="A66" s="153"/>
      <c r="B66" s="397" t="str">
        <f>IF(クロス女!E18="","",クロス女!D18)</f>
        <v/>
      </c>
      <c r="C66" s="398"/>
      <c r="D66" s="399" t="s">
        <v>261</v>
      </c>
      <c r="E66" s="400"/>
      <c r="F66" s="400"/>
      <c r="G66" s="401"/>
      <c r="H66" s="402" t="s">
        <v>169</v>
      </c>
      <c r="I66" s="403"/>
    </row>
    <row r="67" spans="1:10" s="155" customFormat="1" ht="53.45" customHeight="1" thickBot="1" x14ac:dyDescent="0.2">
      <c r="A67" s="154"/>
      <c r="B67" s="149" t="str">
        <f>IF(クロス女!E18="","",クロス女!C18)</f>
        <v/>
      </c>
      <c r="C67" s="150" t="str">
        <f>IF(クロス女!E18="","",クロス女!F18)</f>
        <v/>
      </c>
      <c r="D67" s="404" t="str">
        <f>IF(クロス女!E18="","",クロス女!E18)</f>
        <v/>
      </c>
      <c r="E67" s="404"/>
      <c r="F67" s="404"/>
      <c r="G67" s="405"/>
      <c r="H67" s="406"/>
      <c r="I67" s="407"/>
    </row>
    <row r="68" spans="1:10" s="152" customFormat="1" ht="18" customHeight="1" thickBot="1" x14ac:dyDescent="0.2">
      <c r="A68" s="194"/>
      <c r="B68" s="195"/>
      <c r="C68" s="196"/>
      <c r="D68" s="197"/>
      <c r="E68" s="197"/>
      <c r="F68" s="197"/>
      <c r="G68" s="197"/>
      <c r="H68" s="198"/>
      <c r="I68" s="198"/>
      <c r="J68" s="196"/>
    </row>
    <row r="69" spans="1:10" s="152" customFormat="1" ht="18" customHeight="1" thickBot="1" x14ac:dyDescent="0.2">
      <c r="A69" s="156"/>
      <c r="B69" s="396" t="str">
        <f>+B57</f>
        <v>《クロス競技女子》小松市民スポーツ大会冬季大会スキー競技会個票</v>
      </c>
      <c r="C69" s="396"/>
      <c r="D69" s="396"/>
      <c r="E69" s="396"/>
      <c r="F69" s="396"/>
      <c r="G69" s="396"/>
      <c r="H69" s="396"/>
      <c r="I69" s="396"/>
    </row>
    <row r="70" spans="1:10" ht="18" customHeight="1" x14ac:dyDescent="0.15">
      <c r="A70" s="153"/>
      <c r="B70" s="397" t="str">
        <f>IF(クロス女!E19="","",クロス女!D19)</f>
        <v/>
      </c>
      <c r="C70" s="398"/>
      <c r="D70" s="399" t="s">
        <v>261</v>
      </c>
      <c r="E70" s="400"/>
      <c r="F70" s="400"/>
      <c r="G70" s="401"/>
      <c r="H70" s="402" t="s">
        <v>169</v>
      </c>
      <c r="I70" s="403"/>
    </row>
    <row r="71" spans="1:10" s="155" customFormat="1" ht="53.45" customHeight="1" thickBot="1" x14ac:dyDescent="0.2">
      <c r="A71" s="154"/>
      <c r="B71" s="149" t="str">
        <f>IF(クロス女!E19="","",クロス女!C19)</f>
        <v/>
      </c>
      <c r="C71" s="150" t="str">
        <f>IF(クロス女!E19="","",クロス女!F19)</f>
        <v/>
      </c>
      <c r="D71" s="404" t="str">
        <f>IF(クロス女!E19="","",クロス女!E19)</f>
        <v/>
      </c>
      <c r="E71" s="404"/>
      <c r="F71" s="404"/>
      <c r="G71" s="405"/>
      <c r="H71" s="406"/>
      <c r="I71" s="407"/>
    </row>
    <row r="72" spans="1:10" s="152" customFormat="1" ht="18" customHeight="1" thickBot="1" x14ac:dyDescent="0.2">
      <c r="A72" s="194"/>
      <c r="B72" s="195"/>
      <c r="C72" s="196"/>
      <c r="D72" s="197"/>
      <c r="E72" s="197"/>
      <c r="F72" s="197"/>
      <c r="G72" s="197"/>
      <c r="H72" s="198"/>
      <c r="I72" s="198"/>
      <c r="J72" s="196"/>
    </row>
    <row r="73" spans="1:10" s="152" customFormat="1" ht="18" customHeight="1" thickBot="1" x14ac:dyDescent="0.2">
      <c r="A73" s="151"/>
      <c r="B73" s="330" t="str">
        <f>+B57</f>
        <v>《クロス競技女子》小松市民スポーツ大会冬季大会スキー競技会個票</v>
      </c>
      <c r="C73" s="330"/>
      <c r="D73" s="330"/>
      <c r="E73" s="330"/>
      <c r="F73" s="330"/>
      <c r="G73" s="330"/>
      <c r="H73" s="330"/>
      <c r="I73" s="330"/>
    </row>
    <row r="74" spans="1:10" ht="18" customHeight="1" x14ac:dyDescent="0.15">
      <c r="A74" s="153"/>
      <c r="B74" s="397" t="str">
        <f>IF(クロス女!E20="","",クロス女!D20)</f>
        <v/>
      </c>
      <c r="C74" s="398"/>
      <c r="D74" s="399" t="s">
        <v>261</v>
      </c>
      <c r="E74" s="400"/>
      <c r="F74" s="400"/>
      <c r="G74" s="401"/>
      <c r="H74" s="402" t="s">
        <v>169</v>
      </c>
      <c r="I74" s="403"/>
    </row>
    <row r="75" spans="1:10" s="155" customFormat="1" ht="53.45" customHeight="1" thickBot="1" x14ac:dyDescent="0.2">
      <c r="A75" s="154"/>
      <c r="B75" s="149" t="str">
        <f>IF(クロス女!E20="","",クロス女!C20)</f>
        <v/>
      </c>
      <c r="C75" s="150" t="str">
        <f>IF(クロス女!E20="","",クロス女!F20)</f>
        <v/>
      </c>
      <c r="D75" s="404" t="str">
        <f>IF(クロス女!E20="","",クロス女!E20)</f>
        <v/>
      </c>
      <c r="E75" s="404"/>
      <c r="F75" s="404"/>
      <c r="G75" s="405"/>
      <c r="H75" s="406"/>
      <c r="I75" s="407"/>
    </row>
    <row r="76" spans="1:10" s="152" customFormat="1" ht="18" customHeight="1" thickBot="1" x14ac:dyDescent="0.2">
      <c r="A76" s="194"/>
      <c r="B76" s="195"/>
      <c r="C76" s="196"/>
      <c r="D76" s="197"/>
      <c r="E76" s="197"/>
      <c r="F76" s="197"/>
      <c r="G76" s="197"/>
      <c r="H76" s="198"/>
      <c r="I76" s="198"/>
      <c r="J76" s="196"/>
    </row>
    <row r="77" spans="1:10" s="152" customFormat="1" ht="18" customHeight="1" thickBot="1" x14ac:dyDescent="0.2">
      <c r="A77" s="156"/>
      <c r="B77" s="396" t="str">
        <f>+B73</f>
        <v>《クロス競技女子》小松市民スポーツ大会冬季大会スキー競技会個票</v>
      </c>
      <c r="C77" s="396"/>
      <c r="D77" s="396"/>
      <c r="E77" s="396"/>
      <c r="F77" s="396"/>
      <c r="G77" s="396"/>
      <c r="H77" s="396"/>
      <c r="I77" s="396"/>
    </row>
    <row r="78" spans="1:10" ht="18" customHeight="1" x14ac:dyDescent="0.15">
      <c r="A78" s="153"/>
      <c r="B78" s="397" t="str">
        <f>IF(クロス女!E21="","",クロス女!D21)</f>
        <v/>
      </c>
      <c r="C78" s="398"/>
      <c r="D78" s="399" t="s">
        <v>261</v>
      </c>
      <c r="E78" s="400"/>
      <c r="F78" s="400"/>
      <c r="G78" s="401"/>
      <c r="H78" s="402" t="s">
        <v>169</v>
      </c>
      <c r="I78" s="403"/>
    </row>
    <row r="79" spans="1:10" s="155" customFormat="1" ht="53.45" customHeight="1" thickBot="1" x14ac:dyDescent="0.2">
      <c r="A79" s="154"/>
      <c r="B79" s="149" t="str">
        <f>IF(クロス女!E21="","",クロス女!C21)</f>
        <v/>
      </c>
      <c r="C79" s="150" t="str">
        <f>IF(クロス女!E21="","",クロス女!F21)</f>
        <v/>
      </c>
      <c r="D79" s="404" t="str">
        <f>IF(クロス女!E21="","",クロス女!E21)</f>
        <v/>
      </c>
      <c r="E79" s="404"/>
      <c r="F79" s="404"/>
      <c r="G79" s="405"/>
      <c r="H79" s="406"/>
      <c r="I79" s="407"/>
    </row>
    <row r="80" spans="1:10" s="152" customFormat="1" ht="18" customHeight="1" thickBot="1" x14ac:dyDescent="0.2">
      <c r="A80" s="194"/>
      <c r="B80" s="195"/>
      <c r="C80" s="196"/>
      <c r="D80" s="197"/>
      <c r="E80" s="197"/>
      <c r="F80" s="197"/>
      <c r="G80" s="197"/>
      <c r="H80" s="198"/>
      <c r="I80" s="198"/>
      <c r="J80" s="196"/>
    </row>
  </sheetData>
  <sheetProtection algorithmName="SHA-512" hashValue="dNnyE0yx/dY777ACr6i61dyQRedSWxqbqmsvZh7j8zflhYsmecQRY9UJLQ5E6ZnPvWf5rauLvv0Vg6/icatLfA==" saltValue="Vry7cOMFXPFCk1bXmPhSlw==" spinCount="100000" sheet="1" objects="1" scenarios="1"/>
  <mergeCells count="120">
    <mergeCell ref="B77:I77"/>
    <mergeCell ref="B78:C78"/>
    <mergeCell ref="D78:G78"/>
    <mergeCell ref="H78:I78"/>
    <mergeCell ref="D79:G79"/>
    <mergeCell ref="H79:I79"/>
    <mergeCell ref="B73:I73"/>
    <mergeCell ref="B74:C74"/>
    <mergeCell ref="D74:G74"/>
    <mergeCell ref="H74:I74"/>
    <mergeCell ref="D75:G75"/>
    <mergeCell ref="H75:I75"/>
    <mergeCell ref="B69:I69"/>
    <mergeCell ref="B70:C70"/>
    <mergeCell ref="D70:G70"/>
    <mergeCell ref="H70:I70"/>
    <mergeCell ref="D71:G71"/>
    <mergeCell ref="H71:I71"/>
    <mergeCell ref="B65:I65"/>
    <mergeCell ref="B66:C66"/>
    <mergeCell ref="D66:G66"/>
    <mergeCell ref="H66:I66"/>
    <mergeCell ref="D67:G67"/>
    <mergeCell ref="H67:I67"/>
    <mergeCell ref="B61:I61"/>
    <mergeCell ref="B62:C62"/>
    <mergeCell ref="D62:G62"/>
    <mergeCell ref="H62:I62"/>
    <mergeCell ref="D63:G63"/>
    <mergeCell ref="H63:I63"/>
    <mergeCell ref="B57:I57"/>
    <mergeCell ref="B58:C58"/>
    <mergeCell ref="D58:G58"/>
    <mergeCell ref="H58:I58"/>
    <mergeCell ref="D59:G59"/>
    <mergeCell ref="H59:I59"/>
    <mergeCell ref="B53:I53"/>
    <mergeCell ref="B54:C54"/>
    <mergeCell ref="D54:G54"/>
    <mergeCell ref="H54:I54"/>
    <mergeCell ref="D55:G55"/>
    <mergeCell ref="H55:I55"/>
    <mergeCell ref="B49:I49"/>
    <mergeCell ref="B50:C50"/>
    <mergeCell ref="D50:G50"/>
    <mergeCell ref="H50:I50"/>
    <mergeCell ref="D51:G51"/>
    <mergeCell ref="H51:I51"/>
    <mergeCell ref="B45:I45"/>
    <mergeCell ref="B46:C46"/>
    <mergeCell ref="D46:G46"/>
    <mergeCell ref="H46:I46"/>
    <mergeCell ref="D47:G47"/>
    <mergeCell ref="H47:I47"/>
    <mergeCell ref="B41:I41"/>
    <mergeCell ref="B42:C42"/>
    <mergeCell ref="D42:G42"/>
    <mergeCell ref="H42:I42"/>
    <mergeCell ref="D43:G43"/>
    <mergeCell ref="H43:I43"/>
    <mergeCell ref="B37:I37"/>
    <mergeCell ref="B38:C38"/>
    <mergeCell ref="D38:G38"/>
    <mergeCell ref="H38:I38"/>
    <mergeCell ref="D39:G39"/>
    <mergeCell ref="H39:I39"/>
    <mergeCell ref="B33:I33"/>
    <mergeCell ref="B34:C34"/>
    <mergeCell ref="D34:G34"/>
    <mergeCell ref="H34:I34"/>
    <mergeCell ref="D35:G35"/>
    <mergeCell ref="H35:I35"/>
    <mergeCell ref="B29:I29"/>
    <mergeCell ref="B30:C30"/>
    <mergeCell ref="D30:G30"/>
    <mergeCell ref="H30:I30"/>
    <mergeCell ref="D31:G31"/>
    <mergeCell ref="H31:I31"/>
    <mergeCell ref="B25:I25"/>
    <mergeCell ref="B26:C26"/>
    <mergeCell ref="D26:G26"/>
    <mergeCell ref="H26:I26"/>
    <mergeCell ref="D27:G27"/>
    <mergeCell ref="H27:I27"/>
    <mergeCell ref="B21:I21"/>
    <mergeCell ref="B22:C22"/>
    <mergeCell ref="D22:G22"/>
    <mergeCell ref="H22:I22"/>
    <mergeCell ref="D23:G23"/>
    <mergeCell ref="H23:I23"/>
    <mergeCell ref="B17:I17"/>
    <mergeCell ref="B18:C18"/>
    <mergeCell ref="D18:G18"/>
    <mergeCell ref="H18:I18"/>
    <mergeCell ref="D19:G19"/>
    <mergeCell ref="H19:I19"/>
    <mergeCell ref="B13:I13"/>
    <mergeCell ref="B14:C14"/>
    <mergeCell ref="D14:G14"/>
    <mergeCell ref="H14:I14"/>
    <mergeCell ref="D15:G15"/>
    <mergeCell ref="H15:I15"/>
    <mergeCell ref="B9:I9"/>
    <mergeCell ref="B10:C10"/>
    <mergeCell ref="D10:G10"/>
    <mergeCell ref="H10:I10"/>
    <mergeCell ref="D11:G11"/>
    <mergeCell ref="H11:I11"/>
    <mergeCell ref="B5:I5"/>
    <mergeCell ref="B6:C6"/>
    <mergeCell ref="D6:G6"/>
    <mergeCell ref="H6:I6"/>
    <mergeCell ref="D7:G7"/>
    <mergeCell ref="H7:I7"/>
    <mergeCell ref="B1:I1"/>
    <mergeCell ref="B2:C2"/>
    <mergeCell ref="D2:G2"/>
    <mergeCell ref="H2:I2"/>
    <mergeCell ref="D3:G3"/>
    <mergeCell ref="H3:I3"/>
  </mergeCells>
  <phoneticPr fontId="2"/>
  <pageMargins left="0.11811023622047245" right="0" top="0" bottom="0" header="0.51181102362204722" footer="0.51181102362204722"/>
  <pageSetup paperSize="9" orientation="portrait" r:id="rId1"/>
  <headerFooter alignWithMargins="0"/>
  <rowBreaks count="2" manualBreakCount="2">
    <brk id="32" max="9" man="1"/>
    <brk id="64" max="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7"/>
  <sheetViews>
    <sheetView topLeftCell="A13" workbookViewId="0">
      <selection activeCell="J45" sqref="J45"/>
    </sheetView>
  </sheetViews>
  <sheetFormatPr defaultRowHeight="12" x14ac:dyDescent="0.15"/>
  <cols>
    <col min="1" max="1" width="17.140625" style="73" customWidth="1"/>
    <col min="2" max="2" width="5.7109375" style="73" customWidth="1"/>
    <col min="3" max="3" width="17.85546875" style="73" customWidth="1"/>
    <col min="4" max="5" width="4.85546875" style="73" customWidth="1"/>
    <col min="6" max="6" width="18.140625" style="73" customWidth="1"/>
    <col min="7" max="7" width="10.140625" style="73" customWidth="1"/>
    <col min="8" max="8" width="18.85546875" style="73" customWidth="1"/>
    <col min="9" max="12" width="13.140625" style="73" customWidth="1"/>
    <col min="13" max="13" width="4.85546875" style="73" customWidth="1"/>
  </cols>
  <sheetData>
    <row r="1" spans="1:9" x14ac:dyDescent="0.15">
      <c r="A1" s="77"/>
      <c r="B1" s="77"/>
      <c r="C1" s="77"/>
      <c r="D1" s="77"/>
      <c r="E1" s="77"/>
    </row>
    <row r="2" spans="1:9" x14ac:dyDescent="0.15">
      <c r="A2" s="77"/>
      <c r="B2" s="77"/>
      <c r="C2" s="77"/>
      <c r="D2" s="77"/>
      <c r="E2" s="77"/>
    </row>
    <row r="3" spans="1:9" x14ac:dyDescent="0.15">
      <c r="A3" s="77"/>
      <c r="B3" s="77"/>
      <c r="C3" s="77"/>
      <c r="D3" s="77"/>
      <c r="E3" s="77"/>
    </row>
    <row r="4" spans="1:9" x14ac:dyDescent="0.15">
      <c r="A4" s="79"/>
      <c r="B4" s="79"/>
      <c r="C4" s="79"/>
      <c r="D4" s="79"/>
      <c r="E4" s="79"/>
    </row>
    <row r="5" spans="1:9" x14ac:dyDescent="0.15">
      <c r="A5" s="202"/>
      <c r="B5" s="202"/>
      <c r="C5" s="202"/>
      <c r="D5" s="202"/>
      <c r="E5" s="202"/>
    </row>
    <row r="6" spans="1:9" x14ac:dyDescent="0.15">
      <c r="A6" s="202"/>
      <c r="B6" s="202"/>
      <c r="C6" s="202"/>
      <c r="D6" s="202"/>
      <c r="E6" s="202"/>
    </row>
    <row r="7" spans="1:9" x14ac:dyDescent="0.15">
      <c r="A7" s="77"/>
      <c r="B7" s="77"/>
      <c r="C7" s="77"/>
      <c r="D7" s="77"/>
      <c r="E7" s="77"/>
    </row>
    <row r="8" spans="1:9" x14ac:dyDescent="0.15">
      <c r="A8" s="77"/>
      <c r="B8" s="77"/>
      <c r="C8" s="77"/>
      <c r="D8" s="77"/>
      <c r="E8" s="77"/>
    </row>
    <row r="9" spans="1:9" x14ac:dyDescent="0.15">
      <c r="A9" s="77"/>
      <c r="B9" s="77"/>
      <c r="C9" s="77"/>
      <c r="D9" s="77"/>
      <c r="E9" s="77"/>
    </row>
    <row r="11" spans="1:9" ht="24" x14ac:dyDescent="0.15">
      <c r="A11" s="200"/>
      <c r="B11" s="200"/>
      <c r="C11" s="200"/>
      <c r="D11" s="200"/>
      <c r="E11" s="200"/>
      <c r="F11" s="91"/>
      <c r="G11" s="91"/>
      <c r="H11" s="91"/>
      <c r="I11" s="91"/>
    </row>
    <row r="12" spans="1:9" ht="24" x14ac:dyDescent="0.15">
      <c r="A12" s="201"/>
      <c r="B12" s="201"/>
      <c r="C12" s="201"/>
      <c r="D12" s="201"/>
      <c r="E12" s="201"/>
      <c r="F12" s="94"/>
      <c r="G12" s="94"/>
      <c r="H12" s="94"/>
      <c r="I12" s="94"/>
    </row>
    <row r="15" spans="1:9" x14ac:dyDescent="0.15">
      <c r="A15" s="99"/>
      <c r="B15" s="99"/>
      <c r="C15" s="99"/>
      <c r="D15" s="99"/>
      <c r="E15" s="99"/>
      <c r="F15" s="99"/>
      <c r="G15" s="99"/>
      <c r="H15" s="99"/>
      <c r="I15" s="99"/>
    </row>
    <row r="18" spans="1:12" x14ac:dyDescent="0.15">
      <c r="J18" s="97"/>
      <c r="L18" s="101"/>
    </row>
    <row r="19" spans="1:12" x14ac:dyDescent="0.15">
      <c r="A19" s="102">
        <f>IF(AND(F19&gt;=32516,F19&lt;32874),"平成 元 年４月２日",F19)</f>
        <v>36624</v>
      </c>
      <c r="B19" s="102" t="s">
        <v>62</v>
      </c>
      <c r="C19" s="106">
        <f>IF(AND(H19&gt;=32516,H19&lt;32874),"平成 元 年４月１日",H19)</f>
        <v>40274</v>
      </c>
      <c r="D19" s="106"/>
      <c r="E19" s="106"/>
      <c r="F19" s="137">
        <f>+要項!$D$41-365*(要項!H19+10)</f>
        <v>36624</v>
      </c>
      <c r="G19" s="104" t="s">
        <v>62</v>
      </c>
      <c r="H19" s="138">
        <f>+要項!$D$41-365*(要項!H19)</f>
        <v>40274</v>
      </c>
      <c r="I19" s="203">
        <f>+DATE(YEAR(要項!$F$3)-要項!H19, MONTH(要項!$F$3), DAY(要項!$F$3)-1)</f>
        <v>40269</v>
      </c>
      <c r="J19" s="204">
        <f>+I19</f>
        <v>40269</v>
      </c>
      <c r="K19" s="203">
        <f>+DATE(YEAR(I19)-10, MONTH(I19), DAY(I19)+1)</f>
        <v>36618</v>
      </c>
      <c r="L19" s="204">
        <f>+K19</f>
        <v>36618</v>
      </c>
    </row>
    <row r="20" spans="1:12" ht="10.35" customHeight="1" x14ac:dyDescent="0.15">
      <c r="A20" s="148">
        <f>+K19</f>
        <v>36618</v>
      </c>
      <c r="B20" s="143"/>
      <c r="C20" s="148">
        <f>+I19</f>
        <v>40269</v>
      </c>
      <c r="D20" s="148"/>
      <c r="E20" s="148"/>
      <c r="F20" s="137"/>
      <c r="G20" s="104"/>
      <c r="H20" s="138"/>
      <c r="I20" s="203"/>
      <c r="J20" s="204"/>
      <c r="K20" s="203"/>
      <c r="L20" s="204"/>
    </row>
    <row r="21" spans="1:12" x14ac:dyDescent="0.15">
      <c r="A21" s="102">
        <f>IF(AND(F21&gt;=32516,F21&lt;32874),"平成 元 年４月２日",F21)</f>
        <v>32974</v>
      </c>
      <c r="B21" s="102" t="s">
        <v>62</v>
      </c>
      <c r="C21" s="106">
        <f>IF(AND(H21&gt;=32516,H21&lt;32874),"平成 元 年４月１日",H21)</f>
        <v>36624</v>
      </c>
      <c r="D21" s="106"/>
      <c r="E21" s="106"/>
      <c r="F21" s="137">
        <f>+要項!$D$41-365*(要項!H21+10)</f>
        <v>32974</v>
      </c>
      <c r="G21" s="104" t="s">
        <v>62</v>
      </c>
      <c r="H21" s="138">
        <f>+要項!$D$41-365*(要項!H21)</f>
        <v>36624</v>
      </c>
      <c r="I21" s="203">
        <f>+DATE(YEAR(要項!$F$3)-要項!H21, MONTH(要項!$F$3), DAY(要項!$F$3)-1)</f>
        <v>36617</v>
      </c>
      <c r="J21" s="204">
        <f>+I21</f>
        <v>36617</v>
      </c>
      <c r="K21" s="203">
        <f>+DATE(YEAR(I21)-10, MONTH(I21), DAY(I21)+1)</f>
        <v>32965</v>
      </c>
      <c r="L21" s="204">
        <f>+K21</f>
        <v>32965</v>
      </c>
    </row>
    <row r="22" spans="1:12" ht="10.35" customHeight="1" x14ac:dyDescent="0.15">
      <c r="A22" s="148">
        <f>+K21</f>
        <v>32965</v>
      </c>
      <c r="B22" s="148"/>
      <c r="C22" s="148">
        <f>+I21</f>
        <v>36617</v>
      </c>
      <c r="D22" s="148"/>
      <c r="E22" s="148"/>
      <c r="F22" s="137"/>
      <c r="G22" s="104"/>
      <c r="H22" s="138"/>
      <c r="I22" s="203"/>
      <c r="J22" s="204"/>
      <c r="K22" s="203"/>
      <c r="L22" s="204"/>
    </row>
    <row r="23" spans="1:12" x14ac:dyDescent="0.15">
      <c r="A23" s="102">
        <f>IF(AND(F23&gt;=32516,F23&lt;32874),"平成 元 年４月２日",F23)</f>
        <v>29324</v>
      </c>
      <c r="B23" s="102" t="s">
        <v>62</v>
      </c>
      <c r="C23" s="106">
        <f>IF(AND(H23&gt;=32516,H23&lt;32874),"平成 元 年４月１日",H23)</f>
        <v>32974</v>
      </c>
      <c r="D23" s="106"/>
      <c r="E23" s="106"/>
      <c r="F23" s="137">
        <f>+要項!$D$41-365*(要項!H23+10)</f>
        <v>29324</v>
      </c>
      <c r="G23" s="104" t="s">
        <v>62</v>
      </c>
      <c r="H23" s="138">
        <f>+要項!$D$41-365*(要項!H23)</f>
        <v>32974</v>
      </c>
      <c r="I23" s="203">
        <f>+DATE(YEAR(要項!$F$3)-要項!H23, MONTH(要項!$F$3), DAY(要項!$F$3)-1)</f>
        <v>32964</v>
      </c>
      <c r="J23" s="204">
        <f>+I23</f>
        <v>32964</v>
      </c>
      <c r="K23" s="203">
        <f>+DATE(YEAR(I23)-10, MONTH(I23), DAY(I23)+1)</f>
        <v>29313</v>
      </c>
      <c r="L23" s="204">
        <f>+K23</f>
        <v>29313</v>
      </c>
    </row>
    <row r="24" spans="1:12" ht="10.35" customHeight="1" x14ac:dyDescent="0.15">
      <c r="A24" s="148">
        <f>+K23</f>
        <v>29313</v>
      </c>
      <c r="B24" s="148"/>
      <c r="C24" s="148">
        <f>+I23</f>
        <v>32964</v>
      </c>
      <c r="D24" s="148"/>
      <c r="E24" s="148"/>
      <c r="F24" s="137"/>
      <c r="G24" s="104"/>
      <c r="H24" s="138"/>
      <c r="I24" s="203"/>
      <c r="J24" s="204"/>
      <c r="K24" s="203"/>
      <c r="L24" s="204"/>
    </row>
    <row r="25" spans="1:12" x14ac:dyDescent="0.15">
      <c r="A25" s="102">
        <f>IF(AND(F25&gt;=32516,F25&lt;32874),"平成 元 年４月２日",F25)</f>
        <v>25674</v>
      </c>
      <c r="B25" s="102" t="s">
        <v>62</v>
      </c>
      <c r="C25" s="106">
        <f>IF(AND(H25&gt;=32516,H25&lt;32874),"平成 元 年４月１日",H25)</f>
        <v>29324</v>
      </c>
      <c r="D25" s="106"/>
      <c r="E25" s="106"/>
      <c r="F25" s="137">
        <f>+要項!$D$41-365*(要項!H25+10)</f>
        <v>25674</v>
      </c>
      <c r="G25" s="104" t="s">
        <v>62</v>
      </c>
      <c r="H25" s="138">
        <f>+要項!$D$41-365*(要項!H25)</f>
        <v>29324</v>
      </c>
      <c r="I25" s="203">
        <f>+DATE(YEAR(要項!$F$3)-要項!H25, MONTH(要項!$F$3), DAY(要項!$F$3)-1)</f>
        <v>29312</v>
      </c>
      <c r="J25" s="204">
        <f>+I25</f>
        <v>29312</v>
      </c>
      <c r="K25" s="203">
        <f>+DATE(YEAR(I25)-10, MONTH(I25), DAY(I25)+1)</f>
        <v>25660</v>
      </c>
      <c r="L25" s="204">
        <f>+K25</f>
        <v>25660</v>
      </c>
    </row>
    <row r="26" spans="1:12" ht="10.35" customHeight="1" x14ac:dyDescent="0.15">
      <c r="A26" s="148">
        <f>+K25</f>
        <v>25660</v>
      </c>
      <c r="B26" s="148"/>
      <c r="C26" s="148">
        <f>+I25</f>
        <v>29312</v>
      </c>
      <c r="D26" s="148"/>
      <c r="E26" s="148"/>
      <c r="F26" s="137"/>
      <c r="G26" s="104"/>
      <c r="H26" s="138"/>
      <c r="I26" s="203"/>
      <c r="J26" s="204"/>
      <c r="K26" s="203"/>
      <c r="L26" s="204"/>
    </row>
    <row r="27" spans="1:12" x14ac:dyDescent="0.15">
      <c r="A27" s="102">
        <f>IF(AND(F27&gt;=32516,F27&lt;32874),"平成 元 年４月２日",F27)</f>
        <v>22024</v>
      </c>
      <c r="B27" s="102" t="s">
        <v>62</v>
      </c>
      <c r="C27" s="106">
        <f>IF(AND(H27&gt;=32516,H27&lt;32874),"平成 元 年４月１日",H27)</f>
        <v>25674</v>
      </c>
      <c r="D27" s="106"/>
      <c r="E27" s="106"/>
      <c r="F27" s="137">
        <f>+要項!$D$41-365*(要項!H27+10)</f>
        <v>22024</v>
      </c>
      <c r="G27" s="104" t="s">
        <v>62</v>
      </c>
      <c r="H27" s="138">
        <f>+要項!$D$41-365*(要項!H27)</f>
        <v>25674</v>
      </c>
      <c r="I27" s="203">
        <f>+DATE(YEAR(要項!$F$3)-要項!H27, MONTH(要項!$F$3), DAY(要項!$F$3)-1)</f>
        <v>25659</v>
      </c>
      <c r="J27" s="204">
        <f>+I27</f>
        <v>25659</v>
      </c>
      <c r="K27" s="203">
        <f>+DATE(YEAR(I27)-10, MONTH(I27), DAY(I27)+1)</f>
        <v>22008</v>
      </c>
      <c r="L27" s="204">
        <f>+K27</f>
        <v>22008</v>
      </c>
    </row>
    <row r="28" spans="1:12" ht="10.35" customHeight="1" x14ac:dyDescent="0.15">
      <c r="A28" s="148">
        <f>+K27</f>
        <v>22008</v>
      </c>
      <c r="B28" s="148"/>
      <c r="C28" s="148">
        <f>+I27</f>
        <v>25659</v>
      </c>
      <c r="D28" s="148"/>
      <c r="E28" s="148"/>
      <c r="F28" s="137"/>
      <c r="G28" s="104"/>
      <c r="H28" s="138"/>
      <c r="I28" s="203"/>
      <c r="J28" s="204"/>
      <c r="K28" s="203"/>
      <c r="L28" s="204"/>
    </row>
    <row r="29" spans="1:12" x14ac:dyDescent="0.15">
      <c r="A29" s="106">
        <f>IF(AND(F29&gt;=32516,F29&lt;32874),"平成 元 年４月１日",F29)</f>
        <v>22024</v>
      </c>
      <c r="B29" s="408" t="s">
        <v>170</v>
      </c>
      <c r="C29" s="408"/>
      <c r="D29" s="140"/>
      <c r="E29" s="140"/>
      <c r="F29" s="205">
        <f>+要項!$D$41-365*(要項!H29)</f>
        <v>22024</v>
      </c>
      <c r="G29" s="136"/>
      <c r="H29" s="136"/>
      <c r="I29" s="203">
        <f>+DATE(YEAR(要項!$F$3)-要項!H29, MONTH(要項!$F$3), DAY(要項!$F$3)-1)</f>
        <v>22007</v>
      </c>
      <c r="J29" s="204">
        <f>+I29</f>
        <v>22007</v>
      </c>
      <c r="K29" s="203">
        <f>+DATE(YEAR(I29)-10, MONTH(I29), DAY(I29)+1)</f>
        <v>18355</v>
      </c>
      <c r="L29" s="204"/>
    </row>
    <row r="30" spans="1:12" ht="10.35" customHeight="1" x14ac:dyDescent="0.15">
      <c r="A30" s="148">
        <f>+I29</f>
        <v>22007</v>
      </c>
      <c r="B30" s="140"/>
      <c r="C30" s="140"/>
      <c r="D30" s="140"/>
      <c r="E30" s="140"/>
      <c r="F30" s="136"/>
      <c r="G30" s="136"/>
      <c r="H30" s="136"/>
      <c r="I30" s="203"/>
      <c r="J30" s="204"/>
      <c r="K30" s="203"/>
      <c r="L30" s="204"/>
    </row>
    <row r="31" spans="1:12" ht="3" customHeight="1" x14ac:dyDescent="0.15">
      <c r="A31" s="107"/>
      <c r="B31" s="107"/>
      <c r="C31" s="107"/>
      <c r="D31" s="107"/>
      <c r="E31" s="107"/>
      <c r="F31" s="99"/>
      <c r="G31" s="99"/>
      <c r="H31" s="99"/>
      <c r="I31" s="203"/>
      <c r="J31" s="204"/>
      <c r="K31" s="203"/>
      <c r="L31" s="204"/>
    </row>
    <row r="32" spans="1:12" x14ac:dyDescent="0.15">
      <c r="A32" s="102">
        <f>IF(AND(F32&gt;=32516,F32&lt;32874),"平成 元 年４月２日",F32)</f>
        <v>36624</v>
      </c>
      <c r="B32" s="102" t="s">
        <v>62</v>
      </c>
      <c r="C32" s="106">
        <f>IF(AND(H32&gt;=32516,H32&lt;32874),"平成 元 年４月１日",H32)</f>
        <v>40274</v>
      </c>
      <c r="D32" s="106"/>
      <c r="E32" s="106"/>
      <c r="F32" s="137">
        <f>+要項!$D$41-365*(要項!H32+10)</f>
        <v>36624</v>
      </c>
      <c r="G32" s="104" t="s">
        <v>62</v>
      </c>
      <c r="H32" s="138">
        <f>+要項!$D$41-365*(要項!H32)</f>
        <v>40274</v>
      </c>
      <c r="I32" s="203">
        <f>+DATE(YEAR(要項!$F$3)-要項!H32, MONTH(要項!$F$3), DAY(要項!$F$3)-1)</f>
        <v>40269</v>
      </c>
      <c r="J32" s="204">
        <f>+I32</f>
        <v>40269</v>
      </c>
      <c r="K32" s="203">
        <f>+DATE(YEAR(I32)-10, MONTH(I32), DAY(I32)+1)</f>
        <v>36618</v>
      </c>
      <c r="L32" s="204">
        <f>+K32</f>
        <v>36618</v>
      </c>
    </row>
    <row r="33" spans="1:12" ht="10.35" customHeight="1" x14ac:dyDescent="0.15">
      <c r="A33" s="148">
        <f>+K32</f>
        <v>36618</v>
      </c>
      <c r="B33" s="148"/>
      <c r="C33" s="148">
        <f>+I32</f>
        <v>40269</v>
      </c>
      <c r="D33" s="148"/>
      <c r="E33" s="148"/>
      <c r="F33" s="137"/>
      <c r="G33" s="104"/>
      <c r="H33" s="138"/>
      <c r="I33" s="203"/>
      <c r="J33" s="204"/>
      <c r="K33" s="203"/>
      <c r="L33" s="204"/>
    </row>
    <row r="34" spans="1:12" x14ac:dyDescent="0.15">
      <c r="A34" s="102">
        <f>IF(AND(F34&gt;=32516,F34&lt;32874),"平成 元 年４月２日",F34)</f>
        <v>32974</v>
      </c>
      <c r="B34" s="102" t="s">
        <v>62</v>
      </c>
      <c r="C34" s="106">
        <f>IF(AND(H34&gt;=32516,H34&lt;32874),"平成 元 年４月１日",H34)</f>
        <v>36624</v>
      </c>
      <c r="D34" s="106"/>
      <c r="E34" s="106"/>
      <c r="F34" s="137">
        <f>+要項!$D$41-365*(要項!H34+10)</f>
        <v>32974</v>
      </c>
      <c r="G34" s="104" t="s">
        <v>62</v>
      </c>
      <c r="H34" s="138">
        <f>+要項!$D$41-365*(要項!H34)</f>
        <v>36624</v>
      </c>
      <c r="I34" s="203">
        <f>+DATE(YEAR(要項!$F$3)-要項!H34, MONTH(要項!$F$3), DAY(要項!$F$3)-1)</f>
        <v>36617</v>
      </c>
      <c r="J34" s="204">
        <f>+I34</f>
        <v>36617</v>
      </c>
      <c r="K34" s="203">
        <f>+DATE(YEAR(I34)-10, MONTH(I34), DAY(I34)+1)</f>
        <v>32965</v>
      </c>
      <c r="L34" s="204">
        <f>+K34</f>
        <v>32965</v>
      </c>
    </row>
    <row r="35" spans="1:12" ht="10.35" customHeight="1" x14ac:dyDescent="0.15">
      <c r="A35" s="148">
        <f>+K34</f>
        <v>32965</v>
      </c>
      <c r="B35" s="148"/>
      <c r="C35" s="148">
        <f>+I34</f>
        <v>36617</v>
      </c>
      <c r="D35" s="148"/>
      <c r="E35" s="148"/>
      <c r="F35" s="137"/>
      <c r="G35" s="104"/>
      <c r="H35" s="138"/>
      <c r="I35" s="203"/>
      <c r="J35" s="204"/>
      <c r="K35" s="203"/>
      <c r="L35" s="204"/>
    </row>
    <row r="36" spans="1:12" x14ac:dyDescent="0.15">
      <c r="A36" s="102">
        <f>IF(AND(F36&gt;=32516,F36&lt;32874),"平成 元 年４月２日",F36)</f>
        <v>29324</v>
      </c>
      <c r="B36" s="102" t="s">
        <v>62</v>
      </c>
      <c r="C36" s="106">
        <f>IF(AND(H36&gt;=32516,H36&lt;32874),"平成 元 年４月１日",H36)</f>
        <v>32974</v>
      </c>
      <c r="D36" s="106"/>
      <c r="E36" s="106"/>
      <c r="F36" s="137">
        <f>+要項!$D$41-365*(要項!H36+10)</f>
        <v>29324</v>
      </c>
      <c r="G36" s="104" t="s">
        <v>62</v>
      </c>
      <c r="H36" s="138">
        <f>+要項!$D$41-365*(要項!H36)</f>
        <v>32974</v>
      </c>
      <c r="I36" s="203">
        <f>+DATE(YEAR(要項!$F$3)-要項!H36, MONTH(要項!$F$3), DAY(要項!$F$3)-1)</f>
        <v>32964</v>
      </c>
      <c r="J36" s="204">
        <f>+I36</f>
        <v>32964</v>
      </c>
      <c r="K36" s="203">
        <f>+DATE(YEAR(I36)-10, MONTH(I36), DAY(I36)+1)</f>
        <v>29313</v>
      </c>
      <c r="L36" s="204">
        <f>+K36</f>
        <v>29313</v>
      </c>
    </row>
    <row r="37" spans="1:12" ht="10.35" customHeight="1" x14ac:dyDescent="0.15">
      <c r="A37" s="148">
        <f>+K36</f>
        <v>29313</v>
      </c>
      <c r="B37" s="148"/>
      <c r="C37" s="148">
        <f>+I36</f>
        <v>32964</v>
      </c>
      <c r="D37" s="148"/>
      <c r="E37" s="148"/>
      <c r="F37" s="137"/>
      <c r="G37" s="104"/>
      <c r="H37" s="138"/>
      <c r="I37" s="203"/>
      <c r="J37" s="204"/>
      <c r="K37" s="203"/>
      <c r="L37" s="204"/>
    </row>
    <row r="38" spans="1:12" ht="12" customHeight="1" x14ac:dyDescent="0.15">
      <c r="A38" s="106">
        <f>IF(AND(F38&gt;=32516,F38&lt;32874),"平成 元 年４月１日",F38)</f>
        <v>29324</v>
      </c>
      <c r="B38" s="409" t="s">
        <v>170</v>
      </c>
      <c r="C38" s="409"/>
      <c r="D38" s="139"/>
      <c r="E38" s="139"/>
      <c r="F38" s="205">
        <f>+要項!$D$41-365*(要項!H38)</f>
        <v>29324</v>
      </c>
      <c r="G38" s="136"/>
      <c r="H38" s="136"/>
      <c r="I38" s="203">
        <f>+DATE(YEAR(要項!$F$3)-要項!H38, MONTH(要項!$F$3), DAY(要項!$F$3)-1)</f>
        <v>29312</v>
      </c>
      <c r="J38" s="204">
        <f>+I38</f>
        <v>29312</v>
      </c>
      <c r="K38" s="203">
        <f>+DATE(YEAR(I38)-10, MONTH(I38), DAY(I38)+1)</f>
        <v>25660</v>
      </c>
      <c r="L38" s="204"/>
    </row>
    <row r="39" spans="1:12" ht="10.35" customHeight="1" x14ac:dyDescent="0.15">
      <c r="A39" s="148">
        <f>+I38</f>
        <v>29312</v>
      </c>
      <c r="B39" s="139"/>
      <c r="C39" s="139"/>
      <c r="D39" s="139"/>
      <c r="E39" s="139"/>
      <c r="F39" s="136"/>
      <c r="G39" s="136"/>
      <c r="H39" s="136"/>
      <c r="I39" s="203"/>
      <c r="J39" s="204"/>
      <c r="K39" s="203"/>
      <c r="L39" s="204"/>
    </row>
    <row r="40" spans="1:12" x14ac:dyDescent="0.15">
      <c r="A40" s="99"/>
      <c r="B40" s="99"/>
      <c r="C40" s="99"/>
      <c r="D40" s="99"/>
      <c r="E40" s="99"/>
      <c r="F40" s="99"/>
      <c r="G40" s="99"/>
      <c r="H40" s="99"/>
      <c r="I40" s="99"/>
    </row>
    <row r="41" spans="1:12" ht="12.75" x14ac:dyDescent="0.15">
      <c r="J41" s="109"/>
      <c r="K41" s="109"/>
    </row>
    <row r="42" spans="1:12" ht="12.75" x14ac:dyDescent="0.15">
      <c r="A42" s="99"/>
      <c r="B42" s="99"/>
      <c r="C42" s="99"/>
      <c r="D42" s="99"/>
      <c r="E42" s="99"/>
      <c r="F42" s="99"/>
      <c r="G42" s="99"/>
      <c r="H42" s="99"/>
      <c r="I42" s="99"/>
      <c r="K42" s="109"/>
    </row>
    <row r="43" spans="1:12" ht="12.75" x14ac:dyDescent="0.15">
      <c r="A43" s="110"/>
      <c r="B43" s="110"/>
      <c r="C43" s="110"/>
      <c r="D43" s="110"/>
      <c r="E43" s="110"/>
      <c r="F43" s="110"/>
      <c r="G43" s="110"/>
      <c r="H43" s="110"/>
      <c r="I43" s="110"/>
      <c r="K43" s="109"/>
    </row>
    <row r="44" spans="1:12" ht="12.75" x14ac:dyDescent="0.15">
      <c r="J44" s="109"/>
      <c r="K44" s="109"/>
    </row>
    <row r="46" spans="1:12" ht="12.75" x14ac:dyDescent="0.15">
      <c r="A46" s="110"/>
      <c r="B46" s="110"/>
      <c r="C46" s="110"/>
      <c r="D46" s="110"/>
      <c r="E46" s="110"/>
      <c r="F46" s="110"/>
      <c r="G46" s="110"/>
      <c r="H46" s="110"/>
      <c r="I46" s="110"/>
      <c r="J46" s="111"/>
      <c r="K46" s="111"/>
    </row>
    <row r="48" spans="1:12" ht="12.75" x14ac:dyDescent="0.15">
      <c r="A48" s="110"/>
      <c r="B48" s="110"/>
      <c r="C48" s="110"/>
      <c r="D48" s="110"/>
      <c r="E48" s="110"/>
      <c r="F48" s="110"/>
      <c r="G48" s="110"/>
      <c r="H48" s="110"/>
      <c r="I48" s="110"/>
      <c r="J48" s="111"/>
      <c r="K48" s="111"/>
    </row>
    <row r="49" spans="1:13" ht="12.75" x14ac:dyDescent="0.15">
      <c r="A49" s="99"/>
      <c r="B49" s="99"/>
      <c r="C49" s="99"/>
      <c r="D49" s="99"/>
      <c r="E49" s="99"/>
      <c r="F49" s="99"/>
      <c r="G49" s="99"/>
      <c r="H49" s="99"/>
      <c r="I49" s="99"/>
      <c r="J49" s="111"/>
      <c r="K49" s="111"/>
    </row>
    <row r="50" spans="1:13" ht="12.75" x14ac:dyDescent="0.15">
      <c r="A50" s="110"/>
      <c r="B50" s="110"/>
      <c r="C50" s="110"/>
      <c r="D50" s="110"/>
      <c r="E50" s="110"/>
      <c r="F50" s="110"/>
      <c r="G50" s="110"/>
      <c r="H50" s="110"/>
      <c r="I50" s="110"/>
      <c r="K50" s="109"/>
    </row>
    <row r="51" spans="1:13" ht="12.75" x14ac:dyDescent="0.15">
      <c r="J51" s="109"/>
      <c r="K51" s="109"/>
    </row>
    <row r="53" spans="1:13" ht="12.75" x14ac:dyDescent="0.15">
      <c r="A53" s="110"/>
      <c r="B53" s="110"/>
      <c r="C53" s="110"/>
      <c r="D53" s="110"/>
      <c r="E53" s="110"/>
      <c r="F53" s="110"/>
      <c r="G53" s="110"/>
      <c r="H53" s="110"/>
      <c r="I53" s="110"/>
      <c r="J53" s="111"/>
      <c r="K53" s="111"/>
    </row>
    <row r="54" spans="1:13" ht="12.75" x14ac:dyDescent="0.15">
      <c r="A54" s="99"/>
      <c r="B54" s="99"/>
      <c r="C54" s="99"/>
      <c r="D54" s="99"/>
      <c r="E54" s="99"/>
      <c r="F54" s="99"/>
      <c r="G54" s="99"/>
      <c r="H54" s="99"/>
      <c r="I54" s="99"/>
      <c r="J54" s="111"/>
      <c r="K54" s="111"/>
    </row>
    <row r="55" spans="1:13" ht="12.75" x14ac:dyDescent="0.15">
      <c r="J55" s="111"/>
      <c r="K55" s="111"/>
    </row>
    <row r="57" spans="1:13" ht="12.75" x14ac:dyDescent="0.15">
      <c r="J57" s="109"/>
      <c r="K57" s="109"/>
    </row>
    <row r="58" spans="1:13" ht="12.75" x14ac:dyDescent="0.15">
      <c r="A58" s="99"/>
      <c r="B58" s="99"/>
      <c r="C58" s="99"/>
      <c r="D58" s="99"/>
      <c r="E58" s="99"/>
      <c r="F58" s="99"/>
      <c r="G58" s="99"/>
      <c r="H58" s="99"/>
      <c r="I58" s="99"/>
      <c r="J58" s="109"/>
      <c r="K58" s="109"/>
    </row>
    <row r="59" spans="1:13" ht="12.75" x14ac:dyDescent="0.15">
      <c r="A59" s="110"/>
      <c r="B59" s="110"/>
      <c r="C59" s="110"/>
      <c r="D59" s="110"/>
      <c r="E59" s="110"/>
      <c r="F59" s="110"/>
      <c r="G59" s="110"/>
      <c r="H59" s="110"/>
      <c r="I59" s="110"/>
      <c r="J59" s="109"/>
      <c r="K59" s="109"/>
    </row>
    <row r="60" spans="1:13" ht="12.75" x14ac:dyDescent="0.15">
      <c r="A60" s="199"/>
      <c r="B60" s="199"/>
      <c r="C60" s="199"/>
      <c r="D60" s="199"/>
      <c r="E60" s="199"/>
      <c r="F60" s="110"/>
      <c r="G60" s="110"/>
      <c r="H60" s="110"/>
      <c r="I60" s="110"/>
      <c r="J60" s="109"/>
      <c r="K60" s="109"/>
    </row>
    <row r="61" spans="1:13" ht="12.75" x14ac:dyDescent="0.15">
      <c r="A61" s="199"/>
      <c r="B61" s="199"/>
      <c r="C61" s="199"/>
      <c r="D61" s="199"/>
      <c r="E61" s="199"/>
      <c r="F61" s="110"/>
      <c r="G61" s="110"/>
      <c r="H61" s="110"/>
      <c r="I61" s="110"/>
      <c r="J61" s="109"/>
      <c r="K61" s="109"/>
    </row>
    <row r="62" spans="1:13" ht="12.75" x14ac:dyDescent="0.15">
      <c r="A62" s="110"/>
      <c r="B62" s="110"/>
      <c r="C62" s="110"/>
      <c r="D62" s="110"/>
      <c r="E62" s="110"/>
      <c r="F62" s="110"/>
      <c r="G62" s="110"/>
      <c r="H62" s="110"/>
      <c r="I62" s="110"/>
      <c r="J62" s="109"/>
      <c r="K62" s="109"/>
    </row>
    <row r="63" spans="1:13" ht="12.75" x14ac:dyDescent="0.15">
      <c r="A63" s="110"/>
      <c r="B63" s="110"/>
      <c r="C63" s="110"/>
      <c r="D63" s="110"/>
      <c r="E63" s="110"/>
      <c r="F63" s="110"/>
      <c r="G63" s="110"/>
      <c r="H63" s="110"/>
      <c r="I63" s="110"/>
      <c r="J63" s="109"/>
      <c r="K63" s="109"/>
      <c r="L63" s="97"/>
      <c r="M63" s="97"/>
    </row>
    <row r="64" spans="1:13" ht="12.75" x14ac:dyDescent="0.15">
      <c r="A64" s="110"/>
      <c r="B64" s="110"/>
      <c r="C64" s="110"/>
      <c r="D64" s="110"/>
      <c r="E64" s="110"/>
      <c r="F64" s="110"/>
      <c r="G64" s="110"/>
      <c r="H64" s="110"/>
      <c r="I64" s="110"/>
      <c r="J64" s="109"/>
      <c r="K64" s="109"/>
      <c r="L64" s="97"/>
      <c r="M64" s="97"/>
    </row>
    <row r="65" spans="1:13" ht="12.75" x14ac:dyDescent="0.15">
      <c r="A65" s="110"/>
      <c r="B65" s="110"/>
      <c r="C65" s="110"/>
      <c r="D65" s="110"/>
      <c r="E65" s="110"/>
      <c r="F65" s="110"/>
      <c r="G65" s="110"/>
      <c r="H65" s="110"/>
      <c r="I65" s="110"/>
      <c r="J65" s="109"/>
      <c r="K65" s="109"/>
      <c r="L65" s="97"/>
      <c r="M65" s="97"/>
    </row>
    <row r="66" spans="1:13" ht="12.75" x14ac:dyDescent="0.15">
      <c r="A66" s="110"/>
      <c r="B66" s="110"/>
      <c r="C66" s="110"/>
      <c r="D66" s="110"/>
      <c r="E66" s="110"/>
      <c r="F66" s="110"/>
      <c r="G66" s="110"/>
      <c r="H66" s="110"/>
      <c r="I66" s="110"/>
      <c r="J66" s="109"/>
      <c r="K66" s="109"/>
      <c r="L66" s="97"/>
      <c r="M66" s="97"/>
    </row>
    <row r="67" spans="1:13" ht="12.75" x14ac:dyDescent="0.15">
      <c r="J67" s="109"/>
      <c r="K67" s="109"/>
      <c r="L67" s="97"/>
      <c r="M67" s="97"/>
    </row>
    <row r="68" spans="1:13" x14ac:dyDescent="0.15">
      <c r="L68" s="97"/>
      <c r="M68" s="97"/>
    </row>
    <row r="69" spans="1:13" ht="12.75" x14ac:dyDescent="0.15">
      <c r="J69" s="109"/>
    </row>
    <row r="70" spans="1:13" ht="12.75" x14ac:dyDescent="0.15">
      <c r="J70" s="111"/>
      <c r="K70" s="111"/>
    </row>
    <row r="72" spans="1:13" x14ac:dyDescent="0.15">
      <c r="A72" s="114"/>
      <c r="B72" s="114"/>
      <c r="C72" s="114"/>
      <c r="D72" s="114"/>
      <c r="E72" s="114"/>
      <c r="F72" s="114"/>
      <c r="G72" s="114"/>
      <c r="H72" s="114"/>
      <c r="I72" s="114"/>
    </row>
    <row r="73" spans="1:13" x14ac:dyDescent="0.15">
      <c r="A73" s="3"/>
      <c r="B73" s="3"/>
      <c r="C73" s="3"/>
      <c r="D73" s="3"/>
      <c r="E73" s="3"/>
      <c r="F73" s="114"/>
      <c r="G73" s="114"/>
      <c r="H73" s="114"/>
      <c r="I73" s="114"/>
    </row>
    <row r="74" spans="1:13" x14ac:dyDescent="0.15">
      <c r="A74" s="114"/>
      <c r="B74" s="114"/>
      <c r="C74" s="114"/>
      <c r="D74" s="114"/>
      <c r="E74" s="114"/>
      <c r="F74" s="114"/>
      <c r="G74" s="114"/>
      <c r="H74" s="114"/>
      <c r="I74" s="114"/>
    </row>
    <row r="75" spans="1:13" x14ac:dyDescent="0.15">
      <c r="A75" s="100"/>
      <c r="B75" s="100"/>
      <c r="C75" s="100"/>
      <c r="D75" s="100"/>
      <c r="E75" s="100"/>
      <c r="F75" s="100"/>
      <c r="G75" s="100"/>
      <c r="H75" s="100"/>
      <c r="I75" s="100"/>
    </row>
    <row r="76" spans="1:13" x14ac:dyDescent="0.15">
      <c r="A76" s="114"/>
      <c r="B76" s="114"/>
      <c r="C76" s="114"/>
      <c r="D76" s="114"/>
      <c r="E76" s="114"/>
      <c r="F76" s="114"/>
      <c r="G76" s="114"/>
      <c r="H76" s="114"/>
      <c r="I76" s="114"/>
    </row>
    <row r="77" spans="1:13" x14ac:dyDescent="0.15">
      <c r="A77" s="97"/>
      <c r="B77" s="97"/>
      <c r="C77" s="97"/>
      <c r="D77" s="97"/>
      <c r="E77" s="97"/>
      <c r="F77" s="97"/>
      <c r="G77" s="97"/>
      <c r="H77" s="97"/>
      <c r="I77" s="97"/>
    </row>
    <row r="78" spans="1:13" x14ac:dyDescent="0.15">
      <c r="A78" s="97"/>
      <c r="B78" s="97"/>
      <c r="C78" s="97"/>
      <c r="D78" s="97"/>
      <c r="E78" s="97"/>
      <c r="F78" s="97"/>
      <c r="G78" s="97"/>
      <c r="H78" s="97"/>
      <c r="I78" s="97"/>
    </row>
    <row r="79" spans="1:13" x14ac:dyDescent="0.15">
      <c r="A79" s="97"/>
      <c r="B79" s="97"/>
      <c r="C79" s="97"/>
      <c r="D79" s="97"/>
      <c r="E79" s="97"/>
      <c r="F79" s="97"/>
      <c r="G79" s="97"/>
      <c r="H79" s="97"/>
      <c r="I79" s="97"/>
    </row>
    <row r="80" spans="1:13" x14ac:dyDescent="0.15">
      <c r="A80" s="97"/>
      <c r="B80" s="97"/>
      <c r="C80" s="97"/>
      <c r="D80" s="97"/>
      <c r="E80" s="97"/>
      <c r="F80" s="97"/>
      <c r="G80" s="97"/>
      <c r="H80" s="97"/>
      <c r="I80" s="97"/>
      <c r="J80" s="110"/>
      <c r="K80" s="110"/>
      <c r="L80" s="110"/>
      <c r="M80" s="110"/>
    </row>
    <row r="81" spans="1:13" x14ac:dyDescent="0.15">
      <c r="A81" s="115"/>
      <c r="B81" s="115"/>
      <c r="C81" s="115"/>
      <c r="D81" s="115"/>
      <c r="E81" s="115"/>
      <c r="F81" s="115"/>
      <c r="G81" s="115"/>
      <c r="H81" s="115"/>
      <c r="I81" s="115"/>
      <c r="J81" s="114"/>
      <c r="K81" s="114"/>
      <c r="L81" s="114"/>
      <c r="M81" s="114"/>
    </row>
    <row r="82" spans="1:13" x14ac:dyDescent="0.15">
      <c r="A82" s="97"/>
      <c r="B82" s="97"/>
      <c r="C82" s="97"/>
      <c r="D82" s="97"/>
      <c r="E82" s="97"/>
      <c r="F82" s="115"/>
      <c r="G82" s="115"/>
      <c r="H82" s="115"/>
      <c r="I82" s="115"/>
      <c r="J82" s="114"/>
      <c r="K82" s="114"/>
      <c r="L82" s="114"/>
      <c r="M82" s="114"/>
    </row>
    <row r="83" spans="1:13" x14ac:dyDescent="0.15">
      <c r="A83" s="110"/>
      <c r="B83" s="110"/>
      <c r="C83" s="110"/>
      <c r="D83" s="110"/>
      <c r="E83" s="110"/>
    </row>
    <row r="84" spans="1:13" x14ac:dyDescent="0.15">
      <c r="A84" s="3"/>
      <c r="B84" s="3"/>
      <c r="C84" s="3"/>
      <c r="D84" s="3"/>
      <c r="E84" s="3"/>
      <c r="F84" s="110"/>
      <c r="G84" s="110"/>
      <c r="H84" s="110"/>
      <c r="I84" s="110"/>
      <c r="J84" s="114"/>
      <c r="K84" s="114"/>
      <c r="L84" s="114"/>
      <c r="M84" s="114"/>
    </row>
    <row r="85" spans="1:13" x14ac:dyDescent="0.15">
      <c r="A85" s="3"/>
      <c r="B85" s="3"/>
      <c r="C85" s="3"/>
      <c r="D85" s="3"/>
      <c r="E85" s="3"/>
      <c r="F85" s="110"/>
      <c r="G85" s="110"/>
      <c r="H85" s="110"/>
      <c r="I85" s="110"/>
      <c r="J85" s="114"/>
      <c r="K85" s="114"/>
      <c r="L85" s="114"/>
      <c r="M85" s="114"/>
    </row>
    <row r="86" spans="1:13" x14ac:dyDescent="0.15">
      <c r="A86" s="3"/>
      <c r="B86" s="3"/>
      <c r="C86" s="3"/>
      <c r="D86" s="3"/>
      <c r="E86" s="3"/>
      <c r="F86" s="110"/>
      <c r="G86" s="110"/>
      <c r="H86" s="110"/>
      <c r="I86" s="110"/>
    </row>
    <row r="87" spans="1:13" x14ac:dyDescent="0.15">
      <c r="A87" s="114"/>
      <c r="B87" s="114"/>
      <c r="C87" s="114"/>
      <c r="D87" s="114"/>
      <c r="E87" s="114"/>
      <c r="F87" s="114"/>
      <c r="G87" s="114"/>
      <c r="H87" s="114"/>
      <c r="I87" s="114"/>
    </row>
    <row r="88" spans="1:13" x14ac:dyDescent="0.15">
      <c r="A88" s="110"/>
      <c r="B88" s="110"/>
      <c r="C88" s="110"/>
      <c r="D88" s="110"/>
      <c r="E88" s="110"/>
      <c r="F88" s="110"/>
      <c r="G88" s="110"/>
      <c r="H88" s="110"/>
      <c r="I88" s="110"/>
    </row>
    <row r="89" spans="1:13" x14ac:dyDescent="0.15">
      <c r="A89" s="114"/>
      <c r="B89" s="114"/>
      <c r="C89" s="114"/>
      <c r="D89" s="114"/>
      <c r="E89" s="114"/>
      <c r="F89" s="114"/>
      <c r="G89" s="114"/>
      <c r="H89" s="114"/>
      <c r="I89" s="114"/>
    </row>
    <row r="90" spans="1:13" x14ac:dyDescent="0.15">
      <c r="A90" s="110"/>
      <c r="B90" s="110"/>
      <c r="C90" s="110"/>
      <c r="D90" s="110"/>
      <c r="E90" s="110"/>
      <c r="F90" s="110"/>
      <c r="G90" s="110"/>
      <c r="H90" s="110"/>
      <c r="I90" s="110"/>
    </row>
    <row r="91" spans="1:13" x14ac:dyDescent="0.15">
      <c r="L91" s="100"/>
      <c r="M91" s="100"/>
    </row>
    <row r="92" spans="1:13" x14ac:dyDescent="0.15">
      <c r="A92" s="100"/>
      <c r="B92" s="100"/>
      <c r="C92" s="100"/>
      <c r="D92" s="100"/>
      <c r="E92" s="100"/>
      <c r="F92" s="100"/>
      <c r="G92" s="100"/>
      <c r="H92" s="100"/>
      <c r="I92" s="100"/>
      <c r="J92" s="119"/>
      <c r="K92" s="119"/>
      <c r="L92" s="98"/>
      <c r="M92" s="98"/>
    </row>
    <row r="93" spans="1:13" x14ac:dyDescent="0.15">
      <c r="A93" s="100"/>
      <c r="B93" s="100"/>
      <c r="C93" s="100"/>
      <c r="D93" s="100"/>
      <c r="E93" s="100"/>
      <c r="F93" s="100"/>
      <c r="G93" s="100"/>
      <c r="H93" s="100"/>
      <c r="I93" s="100"/>
      <c r="J93" s="119"/>
      <c r="K93" s="119"/>
      <c r="L93" s="98"/>
      <c r="M93" s="98"/>
    </row>
    <row r="94" spans="1:13" x14ac:dyDescent="0.15">
      <c r="A94" s="100"/>
      <c r="B94" s="100"/>
      <c r="C94" s="100"/>
      <c r="D94" s="100"/>
      <c r="E94" s="100"/>
      <c r="F94" s="100"/>
      <c r="G94" s="100"/>
      <c r="H94" s="100"/>
      <c r="I94" s="100"/>
      <c r="J94" s="119"/>
      <c r="K94" s="119"/>
      <c r="L94" s="98"/>
      <c r="M94" s="98"/>
    </row>
    <row r="95" spans="1:13" x14ac:dyDescent="0.15">
      <c r="A95" s="100"/>
      <c r="B95" s="100"/>
      <c r="C95" s="100"/>
      <c r="D95" s="100"/>
      <c r="E95" s="100"/>
      <c r="F95" s="100"/>
      <c r="G95" s="100"/>
      <c r="H95" s="100"/>
      <c r="I95" s="100"/>
      <c r="J95" s="119"/>
      <c r="K95" s="119"/>
      <c r="L95" s="98"/>
      <c r="M95" s="98"/>
    </row>
    <row r="96" spans="1:13" x14ac:dyDescent="0.15">
      <c r="A96" s="100"/>
      <c r="B96" s="100"/>
      <c r="C96" s="100"/>
      <c r="D96" s="100"/>
      <c r="E96" s="100"/>
      <c r="F96" s="100"/>
      <c r="G96" s="100"/>
      <c r="H96" s="100"/>
      <c r="I96" s="100"/>
      <c r="J96" s="119"/>
      <c r="K96" s="119"/>
      <c r="L96" s="98"/>
      <c r="M96" s="98"/>
    </row>
    <row r="97" spans="1:13" x14ac:dyDescent="0.15">
      <c r="A97" s="100"/>
      <c r="B97" s="100"/>
      <c r="C97" s="100"/>
      <c r="D97" s="100"/>
      <c r="E97" s="100"/>
      <c r="F97" s="100"/>
      <c r="G97" s="100"/>
      <c r="H97" s="100"/>
      <c r="I97" s="100"/>
      <c r="J97" s="119"/>
      <c r="K97" s="119"/>
      <c r="L97" s="98"/>
      <c r="M97" s="98"/>
    </row>
    <row r="98" spans="1:13" x14ac:dyDescent="0.15">
      <c r="A98" s="100"/>
      <c r="B98" s="100"/>
      <c r="C98" s="100"/>
      <c r="D98" s="100"/>
      <c r="E98" s="100"/>
      <c r="F98" s="100"/>
      <c r="G98" s="100"/>
      <c r="H98" s="100"/>
      <c r="I98" s="100"/>
      <c r="J98" s="97"/>
      <c r="K98" s="110"/>
    </row>
    <row r="99" spans="1:13" x14ac:dyDescent="0.15">
      <c r="A99" s="98"/>
      <c r="B99" s="98"/>
      <c r="C99" s="98"/>
      <c r="D99" s="98"/>
      <c r="E99" s="98"/>
      <c r="F99" s="98"/>
      <c r="G99" s="98"/>
      <c r="H99" s="98"/>
      <c r="I99" s="98"/>
      <c r="J99" s="97"/>
      <c r="K99" s="110"/>
    </row>
    <row r="100" spans="1:13" x14ac:dyDescent="0.15">
      <c r="A100" s="97"/>
      <c r="B100" s="97"/>
      <c r="C100" s="97"/>
      <c r="D100" s="97"/>
      <c r="E100" s="97"/>
      <c r="F100" s="97"/>
      <c r="G100" s="97"/>
      <c r="H100" s="97"/>
      <c r="I100" s="97"/>
      <c r="J100" s="97"/>
      <c r="K100" s="110"/>
    </row>
    <row r="101" spans="1:13" x14ac:dyDescent="0.15">
      <c r="A101" s="100"/>
      <c r="B101" s="100"/>
      <c r="C101" s="100"/>
      <c r="D101" s="100"/>
      <c r="E101" s="100"/>
      <c r="F101" s="100"/>
      <c r="G101" s="100"/>
      <c r="H101" s="100"/>
      <c r="I101" s="100"/>
      <c r="J101" s="97"/>
      <c r="K101" s="110"/>
    </row>
    <row r="102" spans="1:13" x14ac:dyDescent="0.15">
      <c r="A102" s="97"/>
      <c r="B102" s="97"/>
      <c r="C102" s="97"/>
      <c r="D102" s="97"/>
      <c r="E102" s="97"/>
      <c r="F102" s="97"/>
      <c r="G102" s="97"/>
      <c r="H102" s="97"/>
      <c r="I102" s="97"/>
      <c r="J102" s="121"/>
      <c r="K102" s="122"/>
    </row>
    <row r="103" spans="1:13" x14ac:dyDescent="0.15">
      <c r="J103" s="97"/>
      <c r="K103" s="110"/>
    </row>
    <row r="104" spans="1:13" x14ac:dyDescent="0.15">
      <c r="A104" s="121"/>
      <c r="B104" s="121"/>
      <c r="C104" s="121"/>
      <c r="D104" s="121"/>
      <c r="E104" s="121"/>
      <c r="F104" s="121"/>
      <c r="G104" s="121"/>
      <c r="H104" s="121"/>
      <c r="I104" s="121"/>
      <c r="J104" s="97"/>
      <c r="K104" s="110"/>
    </row>
    <row r="105" spans="1:13" x14ac:dyDescent="0.15">
      <c r="A105" s="97"/>
      <c r="B105" s="97"/>
      <c r="C105" s="97"/>
      <c r="D105" s="97"/>
      <c r="E105" s="97"/>
      <c r="F105" s="97"/>
      <c r="G105" s="97"/>
      <c r="H105" s="97"/>
      <c r="I105" s="97"/>
      <c r="J105" s="97"/>
      <c r="K105" s="110"/>
    </row>
    <row r="106" spans="1:13" x14ac:dyDescent="0.15">
      <c r="A106" s="97"/>
      <c r="B106" s="97"/>
      <c r="C106" s="97"/>
      <c r="D106" s="97"/>
      <c r="E106" s="97"/>
      <c r="F106" s="97"/>
      <c r="G106" s="97"/>
      <c r="H106" s="97"/>
      <c r="I106" s="97"/>
      <c r="J106" s="97"/>
      <c r="K106" s="110"/>
    </row>
    <row r="107" spans="1:13" x14ac:dyDescent="0.15">
      <c r="A107" s="97"/>
      <c r="B107" s="97"/>
      <c r="C107" s="97"/>
      <c r="D107" s="97"/>
      <c r="E107" s="97"/>
      <c r="F107" s="97"/>
      <c r="G107" s="97"/>
      <c r="H107" s="97"/>
      <c r="I107" s="97"/>
      <c r="J107" s="97"/>
      <c r="K107" s="110"/>
    </row>
    <row r="108" spans="1:13" x14ac:dyDescent="0.15">
      <c r="A108" s="199"/>
      <c r="B108" s="199"/>
      <c r="C108" s="199"/>
      <c r="D108" s="199"/>
      <c r="E108" s="199"/>
      <c r="J108" s="97"/>
      <c r="K108" s="110"/>
    </row>
    <row r="109" spans="1:13" x14ac:dyDescent="0.15">
      <c r="A109" s="199"/>
      <c r="B109" s="199"/>
      <c r="C109" s="199"/>
      <c r="D109" s="199"/>
      <c r="E109" s="199"/>
      <c r="J109" s="97"/>
      <c r="K109" s="110"/>
    </row>
    <row r="110" spans="1:13" x14ac:dyDescent="0.15">
      <c r="J110" s="97"/>
      <c r="K110" s="110"/>
    </row>
    <row r="111" spans="1:13" x14ac:dyDescent="0.15">
      <c r="A111" s="100"/>
      <c r="B111" s="100"/>
      <c r="C111" s="100"/>
      <c r="D111" s="100"/>
      <c r="E111" s="100"/>
      <c r="F111" s="100"/>
      <c r="G111" s="100"/>
      <c r="H111" s="100"/>
      <c r="I111" s="100"/>
      <c r="J111" s="97"/>
      <c r="K111" s="110"/>
    </row>
    <row r="112" spans="1:13" x14ac:dyDescent="0.15">
      <c r="A112" s="98"/>
      <c r="B112" s="98"/>
      <c r="C112" s="98"/>
      <c r="D112" s="98"/>
      <c r="E112" s="98"/>
      <c r="F112" s="98"/>
      <c r="G112" s="98"/>
      <c r="H112" s="98"/>
      <c r="I112" s="98"/>
    </row>
    <row r="113" spans="1:13" x14ac:dyDescent="0.15">
      <c r="A113" s="97"/>
      <c r="B113" s="97"/>
      <c r="C113" s="97"/>
      <c r="D113" s="97"/>
      <c r="E113" s="97"/>
      <c r="F113" s="97"/>
      <c r="G113" s="97"/>
      <c r="H113" s="97"/>
      <c r="I113" s="97"/>
      <c r="J113" s="97"/>
      <c r="K113" s="110"/>
    </row>
    <row r="114" spans="1:13" x14ac:dyDescent="0.15">
      <c r="A114" s="100"/>
      <c r="B114" s="100"/>
      <c r="C114" s="100"/>
      <c r="D114" s="100"/>
      <c r="E114" s="100"/>
      <c r="F114" s="100"/>
      <c r="G114" s="100"/>
      <c r="H114" s="100"/>
      <c r="I114" s="100"/>
      <c r="K114" s="97"/>
      <c r="L114" s="97"/>
      <c r="M114" s="97"/>
    </row>
    <row r="115" spans="1:13" x14ac:dyDescent="0.15">
      <c r="A115" s="97"/>
      <c r="B115" s="97"/>
      <c r="C115" s="97"/>
      <c r="D115" s="97"/>
      <c r="E115" s="97"/>
      <c r="F115" s="97"/>
      <c r="G115" s="97"/>
      <c r="H115" s="97"/>
      <c r="I115" s="97"/>
    </row>
    <row r="116" spans="1:13" x14ac:dyDescent="0.15">
      <c r="A116" s="130"/>
      <c r="B116" s="130"/>
      <c r="C116" s="130"/>
      <c r="D116" s="130"/>
      <c r="E116" s="130"/>
      <c r="F116" s="100"/>
      <c r="G116" s="100"/>
      <c r="H116" s="100"/>
      <c r="I116" s="100"/>
    </row>
    <row r="117" spans="1:13" x14ac:dyDescent="0.15">
      <c r="F117" s="123"/>
      <c r="G117" s="123"/>
      <c r="H117" s="123"/>
      <c r="I117" s="123"/>
    </row>
    <row r="118" spans="1:13" x14ac:dyDescent="0.15">
      <c r="F118" s="123"/>
      <c r="G118" s="123"/>
      <c r="H118" s="123"/>
      <c r="I118" s="123"/>
    </row>
    <row r="119" spans="1:13" x14ac:dyDescent="0.15">
      <c r="A119" s="130"/>
      <c r="B119" s="130"/>
      <c r="C119" s="130"/>
      <c r="D119" s="130"/>
      <c r="E119" s="130"/>
      <c r="F119" s="3"/>
      <c r="G119" s="3"/>
      <c r="H119" s="3"/>
      <c r="I119" s="3"/>
    </row>
    <row r="120" spans="1:13" x14ac:dyDescent="0.15">
      <c r="A120" s="134"/>
      <c r="B120" s="134"/>
      <c r="C120" s="134"/>
      <c r="D120" s="134"/>
      <c r="E120" s="134"/>
      <c r="F120" s="123"/>
      <c r="G120" s="123"/>
      <c r="H120" s="123"/>
      <c r="I120" s="123"/>
    </row>
    <row r="121" spans="1:13" x14ac:dyDescent="0.15">
      <c r="A121" s="130"/>
      <c r="B121" s="130"/>
      <c r="C121" s="130"/>
      <c r="D121" s="130"/>
      <c r="E121" s="130"/>
      <c r="F121" s="123"/>
      <c r="G121" s="123"/>
      <c r="H121" s="123"/>
      <c r="I121" s="123"/>
    </row>
    <row r="122" spans="1:13" x14ac:dyDescent="0.15">
      <c r="A122" s="100"/>
      <c r="B122" s="100"/>
      <c r="C122" s="100"/>
      <c r="D122" s="100"/>
      <c r="E122" s="100"/>
      <c r="F122" s="123"/>
      <c r="G122" s="123"/>
      <c r="H122" s="123"/>
      <c r="I122" s="123"/>
    </row>
    <row r="123" spans="1:13" x14ac:dyDescent="0.15">
      <c r="A123" s="100"/>
      <c r="B123" s="100"/>
      <c r="C123" s="100"/>
      <c r="D123" s="100"/>
      <c r="E123" s="100"/>
      <c r="F123" s="123"/>
      <c r="G123" s="123"/>
      <c r="H123" s="123"/>
      <c r="I123" s="123"/>
    </row>
    <row r="124" spans="1:13" x14ac:dyDescent="0.15">
      <c r="A124" s="100"/>
      <c r="B124" s="100"/>
      <c r="C124" s="100"/>
      <c r="D124" s="100"/>
      <c r="E124" s="100"/>
      <c r="F124" s="123"/>
      <c r="G124" s="123"/>
      <c r="H124" s="123"/>
      <c r="I124" s="123"/>
    </row>
    <row r="125" spans="1:13" x14ac:dyDescent="0.15">
      <c r="A125" s="100"/>
      <c r="B125" s="100"/>
      <c r="C125" s="100"/>
      <c r="D125" s="100"/>
      <c r="E125" s="100"/>
      <c r="F125" s="123"/>
      <c r="G125" s="123"/>
      <c r="H125" s="123"/>
      <c r="I125" s="123"/>
    </row>
    <row r="126" spans="1:13" x14ac:dyDescent="0.15">
      <c r="A126" s="100"/>
      <c r="B126" s="100"/>
      <c r="C126" s="100"/>
      <c r="D126" s="100"/>
      <c r="E126" s="100"/>
      <c r="F126" s="123"/>
      <c r="G126" s="123"/>
      <c r="H126" s="123"/>
      <c r="I126" s="123"/>
    </row>
    <row r="127" spans="1:13" x14ac:dyDescent="0.15">
      <c r="A127" s="100"/>
      <c r="B127" s="100"/>
      <c r="C127" s="100"/>
      <c r="D127" s="100"/>
      <c r="E127" s="100"/>
      <c r="F127" s="123"/>
      <c r="G127" s="123"/>
      <c r="H127" s="123"/>
      <c r="I127" s="123"/>
    </row>
  </sheetData>
  <mergeCells count="2">
    <mergeCell ref="B29:C29"/>
    <mergeCell ref="B38:C38"/>
  </mergeCells>
  <phoneticPr fontId="2"/>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32"/>
  <sheetViews>
    <sheetView workbookViewId="0">
      <selection activeCell="G26" sqref="G26"/>
    </sheetView>
  </sheetViews>
  <sheetFormatPr defaultRowHeight="12" x14ac:dyDescent="0.15"/>
  <cols>
    <col min="1" max="1" width="4.140625" customWidth="1"/>
  </cols>
  <sheetData>
    <row r="1" spans="1:2" x14ac:dyDescent="0.15">
      <c r="B1" t="s">
        <v>219</v>
      </c>
    </row>
    <row r="2" spans="1:2" x14ac:dyDescent="0.15">
      <c r="B2">
        <v>1</v>
      </c>
    </row>
    <row r="3" spans="1:2" x14ac:dyDescent="0.15">
      <c r="B3">
        <v>2</v>
      </c>
    </row>
    <row r="5" spans="1:2" x14ac:dyDescent="0.15">
      <c r="A5">
        <v>0</v>
      </c>
    </row>
    <row r="6" spans="1:2" x14ac:dyDescent="0.15">
      <c r="A6">
        <v>1</v>
      </c>
      <c r="B6" t="s">
        <v>221</v>
      </c>
    </row>
    <row r="7" spans="1:2" x14ac:dyDescent="0.15">
      <c r="A7">
        <v>2</v>
      </c>
      <c r="B7" t="s">
        <v>222</v>
      </c>
    </row>
    <row r="8" spans="1:2" x14ac:dyDescent="0.15">
      <c r="A8">
        <v>3</v>
      </c>
      <c r="B8" t="s">
        <v>223</v>
      </c>
    </row>
    <row r="9" spans="1:2" x14ac:dyDescent="0.15">
      <c r="A9">
        <v>4</v>
      </c>
      <c r="B9" t="s">
        <v>220</v>
      </c>
    </row>
    <row r="10" spans="1:2" x14ac:dyDescent="0.15">
      <c r="A10">
        <v>5</v>
      </c>
      <c r="B10" t="s">
        <v>224</v>
      </c>
    </row>
    <row r="11" spans="1:2" x14ac:dyDescent="0.15">
      <c r="A11">
        <v>6</v>
      </c>
      <c r="B11" t="s">
        <v>225</v>
      </c>
    </row>
    <row r="12" spans="1:2" x14ac:dyDescent="0.15">
      <c r="A12">
        <v>7</v>
      </c>
      <c r="B12" t="s">
        <v>226</v>
      </c>
    </row>
    <row r="13" spans="1:2" x14ac:dyDescent="0.15">
      <c r="A13">
        <v>8</v>
      </c>
      <c r="B13" t="s">
        <v>227</v>
      </c>
    </row>
    <row r="14" spans="1:2" x14ac:dyDescent="0.15">
      <c r="A14">
        <v>9</v>
      </c>
      <c r="B14" t="s">
        <v>228</v>
      </c>
    </row>
    <row r="15" spans="1:2" x14ac:dyDescent="0.15">
      <c r="A15">
        <v>10</v>
      </c>
      <c r="B15" t="s">
        <v>229</v>
      </c>
    </row>
    <row r="16" spans="1:2" x14ac:dyDescent="0.15">
      <c r="A16">
        <v>11</v>
      </c>
      <c r="B16" t="s">
        <v>230</v>
      </c>
    </row>
    <row r="17" spans="1:2" x14ac:dyDescent="0.15">
      <c r="A17">
        <v>12</v>
      </c>
      <c r="B17" t="s">
        <v>231</v>
      </c>
    </row>
    <row r="19" spans="1:2" x14ac:dyDescent="0.15">
      <c r="A19">
        <v>1</v>
      </c>
      <c r="B19" t="s">
        <v>232</v>
      </c>
    </row>
    <row r="20" spans="1:2" x14ac:dyDescent="0.15">
      <c r="A20">
        <v>2</v>
      </c>
      <c r="B20" t="s">
        <v>233</v>
      </c>
    </row>
    <row r="21" spans="1:2" x14ac:dyDescent="0.15">
      <c r="A21">
        <v>3</v>
      </c>
      <c r="B21" t="s">
        <v>234</v>
      </c>
    </row>
    <row r="22" spans="1:2" x14ac:dyDescent="0.15">
      <c r="A22">
        <v>4</v>
      </c>
      <c r="B22" t="s">
        <v>235</v>
      </c>
    </row>
    <row r="23" spans="1:2" x14ac:dyDescent="0.15">
      <c r="A23">
        <v>5</v>
      </c>
      <c r="B23" t="s">
        <v>236</v>
      </c>
    </row>
    <row r="24" spans="1:2" x14ac:dyDescent="0.15">
      <c r="A24">
        <v>6</v>
      </c>
      <c r="B24" t="s">
        <v>237</v>
      </c>
    </row>
    <row r="25" spans="1:2" x14ac:dyDescent="0.15">
      <c r="A25">
        <v>7</v>
      </c>
      <c r="B25" t="s">
        <v>238</v>
      </c>
    </row>
    <row r="26" spans="1:2" x14ac:dyDescent="0.15">
      <c r="A26">
        <v>8</v>
      </c>
      <c r="B26" t="s">
        <v>239</v>
      </c>
    </row>
    <row r="27" spans="1:2" x14ac:dyDescent="0.15">
      <c r="A27">
        <v>9</v>
      </c>
      <c r="B27" t="s">
        <v>240</v>
      </c>
    </row>
    <row r="28" spans="1:2" x14ac:dyDescent="0.15">
      <c r="A28">
        <v>10</v>
      </c>
      <c r="B28" t="s">
        <v>241</v>
      </c>
    </row>
    <row r="29" spans="1:2" x14ac:dyDescent="0.15">
      <c r="A29">
        <v>11</v>
      </c>
      <c r="B29" t="s">
        <v>242</v>
      </c>
    </row>
    <row r="30" spans="1:2" x14ac:dyDescent="0.15">
      <c r="A30">
        <v>12</v>
      </c>
      <c r="B30" t="s">
        <v>243</v>
      </c>
    </row>
    <row r="31" spans="1:2" x14ac:dyDescent="0.15">
      <c r="A31">
        <v>13</v>
      </c>
      <c r="B31" t="s">
        <v>244</v>
      </c>
    </row>
    <row r="32" spans="1:2" x14ac:dyDescent="0.15">
      <c r="A32">
        <v>13</v>
      </c>
      <c r="B32" t="s">
        <v>245</v>
      </c>
    </row>
  </sheetData>
  <phoneticPr fontId="2"/>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34"/>
  <sheetViews>
    <sheetView view="pageLayout" zoomScaleNormal="100" workbookViewId="0">
      <selection activeCell="G26" sqref="G26"/>
    </sheetView>
  </sheetViews>
  <sheetFormatPr defaultRowHeight="20.25" customHeight="1" x14ac:dyDescent="0.15"/>
  <cols>
    <col min="1" max="1" width="5" customWidth="1"/>
    <col min="2" max="3" width="5.7109375" customWidth="1"/>
    <col min="6" max="6" width="5" customWidth="1"/>
    <col min="7" max="8" width="5.7109375" customWidth="1"/>
  </cols>
  <sheetData>
    <row r="1" spans="1:10" ht="15" customHeight="1" x14ac:dyDescent="0.15">
      <c r="A1" s="5">
        <v>1</v>
      </c>
      <c r="B1" s="410" t="s">
        <v>28</v>
      </c>
      <c r="C1" s="410"/>
      <c r="D1" s="6" t="str">
        <f>+IF(要項!J2=1,"１部・２部","２部・１部")</f>
        <v>１部・２部</v>
      </c>
      <c r="E1" s="6"/>
      <c r="F1" s="7">
        <v>2</v>
      </c>
      <c r="G1" s="410" t="s">
        <v>29</v>
      </c>
      <c r="H1" s="410"/>
      <c r="I1" s="6" t="str">
        <f>+D1</f>
        <v>１部・２部</v>
      </c>
      <c r="J1" s="2"/>
    </row>
    <row r="2" spans="1:10" ht="15" customHeight="1" x14ac:dyDescent="0.15">
      <c r="A2" s="5">
        <v>3</v>
      </c>
      <c r="B2" s="410" t="s">
        <v>30</v>
      </c>
      <c r="C2" s="410"/>
      <c r="D2" s="6" t="str">
        <f>+D1</f>
        <v>１部・２部</v>
      </c>
      <c r="E2" s="6"/>
      <c r="F2" s="7">
        <v>4</v>
      </c>
      <c r="G2" s="410" t="s">
        <v>31</v>
      </c>
      <c r="H2" s="410"/>
      <c r="I2" s="6" t="str">
        <f>+D1</f>
        <v>１部・２部</v>
      </c>
      <c r="J2" s="2"/>
    </row>
    <row r="3" spans="1:10" ht="15" customHeight="1" x14ac:dyDescent="0.15">
      <c r="A3" s="5">
        <v>5</v>
      </c>
      <c r="B3" s="410" t="s">
        <v>36</v>
      </c>
      <c r="C3" s="410"/>
      <c r="D3" s="6" t="str">
        <f>+D1</f>
        <v>１部・２部</v>
      </c>
      <c r="E3" s="6"/>
      <c r="F3" s="7">
        <v>6</v>
      </c>
      <c r="G3" s="410" t="s">
        <v>37</v>
      </c>
      <c r="H3" s="410"/>
      <c r="I3" s="6" t="str">
        <f>+D1</f>
        <v>１部・２部</v>
      </c>
      <c r="J3" s="2"/>
    </row>
    <row r="4" spans="1:10" ht="15" customHeight="1" x14ac:dyDescent="0.15">
      <c r="A4" s="5">
        <v>7</v>
      </c>
      <c r="B4" s="410" t="s">
        <v>32</v>
      </c>
      <c r="C4" s="410"/>
      <c r="D4" s="6" t="str">
        <f>+D1</f>
        <v>１部・２部</v>
      </c>
      <c r="E4" s="6"/>
      <c r="F4" s="7">
        <v>8</v>
      </c>
      <c r="G4" s="410" t="s">
        <v>35</v>
      </c>
      <c r="H4" s="410"/>
      <c r="I4" s="6" t="str">
        <f>+D1</f>
        <v>１部・２部</v>
      </c>
    </row>
    <row r="5" spans="1:10" ht="15" customHeight="1" x14ac:dyDescent="0.15">
      <c r="A5" s="5">
        <v>9</v>
      </c>
      <c r="B5" s="410" t="s">
        <v>33</v>
      </c>
      <c r="C5" s="410"/>
      <c r="D5" s="6" t="str">
        <f>+D1</f>
        <v>１部・２部</v>
      </c>
      <c r="E5" s="6"/>
      <c r="F5" s="7">
        <v>10</v>
      </c>
      <c r="G5" s="410" t="s">
        <v>34</v>
      </c>
      <c r="H5" s="410"/>
      <c r="I5" s="6" t="str">
        <f>+D1</f>
        <v>１部・２部</v>
      </c>
    </row>
    <row r="25" spans="1:1" ht="20.25" customHeight="1" x14ac:dyDescent="0.15">
      <c r="A25" s="1"/>
    </row>
    <row r="26" spans="1:1" ht="20.25" customHeight="1" x14ac:dyDescent="0.15">
      <c r="A26" s="1"/>
    </row>
    <row r="27" spans="1:1" ht="20.25" customHeight="1" x14ac:dyDescent="0.15">
      <c r="A27" s="1"/>
    </row>
    <row r="28" spans="1:1" ht="20.25" customHeight="1" x14ac:dyDescent="0.15">
      <c r="A28" s="1"/>
    </row>
    <row r="29" spans="1:1" ht="20.25" customHeight="1" x14ac:dyDescent="0.15">
      <c r="A29" s="1"/>
    </row>
    <row r="30" spans="1:1" ht="20.25" customHeight="1" x14ac:dyDescent="0.15">
      <c r="A30" s="1"/>
    </row>
    <row r="31" spans="1:1" ht="20.25" customHeight="1" x14ac:dyDescent="0.15">
      <c r="A31" s="1"/>
    </row>
    <row r="32" spans="1:1" ht="20.25" customHeight="1" x14ac:dyDescent="0.15">
      <c r="A32" s="1"/>
    </row>
    <row r="33" spans="1:1" ht="20.25" customHeight="1" x14ac:dyDescent="0.15">
      <c r="A33" s="1"/>
    </row>
    <row r="34" spans="1:1" ht="20.25" customHeight="1" x14ac:dyDescent="0.15">
      <c r="A34" s="1"/>
    </row>
  </sheetData>
  <mergeCells count="10">
    <mergeCell ref="G5:H5"/>
    <mergeCell ref="B1:C1"/>
    <mergeCell ref="G1:H1"/>
    <mergeCell ref="B2:C2"/>
    <mergeCell ref="G2:H2"/>
    <mergeCell ref="B3:C3"/>
    <mergeCell ref="G3:H3"/>
    <mergeCell ref="B4:C4"/>
    <mergeCell ref="G4:H4"/>
    <mergeCell ref="B5:C5"/>
  </mergeCells>
  <phoneticPr fontId="2"/>
  <pageMargins left="0.70866141732283472" right="0.43307086614173229" top="0.74803149606299213" bottom="0.6692913385826772"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72"/>
  <sheetViews>
    <sheetView view="pageBreakPreview" zoomScale="115" zoomScaleNormal="100" zoomScaleSheetLayoutView="115" workbookViewId="0">
      <selection activeCell="Q7" sqref="Q7"/>
    </sheetView>
  </sheetViews>
  <sheetFormatPr defaultColWidth="4.28515625" defaultRowHeight="14.25" x14ac:dyDescent="0.15"/>
  <cols>
    <col min="1" max="1" width="3" style="55" customWidth="1"/>
    <col min="2" max="2" width="1.42578125" style="55" customWidth="1"/>
    <col min="3" max="3" width="2.85546875" style="55" customWidth="1"/>
    <col min="4" max="4" width="3.28515625" style="55" customWidth="1"/>
    <col min="5" max="5" width="4.28515625" style="55"/>
    <col min="6" max="6" width="2.42578125" style="55" customWidth="1"/>
    <col min="7" max="24" width="4.28515625" style="55"/>
    <col min="25" max="25" width="4.85546875" style="55" customWidth="1"/>
    <col min="26" max="26" width="2.42578125" style="55" customWidth="1"/>
    <col min="27" max="27" width="9.85546875" style="164" hidden="1" customWidth="1"/>
    <col min="28" max="28" width="0.140625" style="164" customWidth="1"/>
    <col min="29" max="29" width="17" style="164" hidden="1" customWidth="1"/>
    <col min="30" max="31" width="0.140625" style="164" hidden="1" customWidth="1"/>
    <col min="32" max="32" width="0.140625" style="164" customWidth="1"/>
    <col min="33" max="33" width="8.42578125" style="164" hidden="1" customWidth="1"/>
    <col min="34" max="34" width="23.140625" style="164" hidden="1" customWidth="1"/>
    <col min="35" max="35" width="22.140625" style="164" hidden="1" customWidth="1"/>
    <col min="36" max="36" width="21.42578125" style="164" hidden="1" customWidth="1"/>
    <col min="37" max="37" width="0.7109375" style="164" customWidth="1"/>
    <col min="38" max="40" width="0.140625" style="164" customWidth="1"/>
    <col min="41" max="41" width="37.85546875" style="164" hidden="1" customWidth="1"/>
    <col min="42" max="42" width="9.85546875" style="164" customWidth="1"/>
    <col min="43" max="16384" width="4.28515625" style="55"/>
  </cols>
  <sheetData>
    <row r="1" spans="1:42" x14ac:dyDescent="0.15">
      <c r="A1" s="54"/>
      <c r="B1" s="54"/>
      <c r="C1" s="54"/>
      <c r="D1" s="54"/>
      <c r="E1" s="54"/>
      <c r="F1" s="54"/>
      <c r="G1" s="54"/>
      <c r="H1" s="54"/>
      <c r="I1" s="54"/>
      <c r="J1" s="54"/>
      <c r="K1" s="54"/>
      <c r="L1" s="54"/>
      <c r="M1" s="54"/>
      <c r="N1" s="54"/>
      <c r="O1" s="54"/>
      <c r="P1" s="54"/>
      <c r="Q1" s="54"/>
      <c r="R1" s="54"/>
      <c r="S1" s="54"/>
      <c r="U1" s="218"/>
      <c r="V1" s="218"/>
      <c r="W1" s="218"/>
      <c r="X1" s="218"/>
      <c r="Y1" s="219" t="s">
        <v>287</v>
      </c>
      <c r="Z1" s="218"/>
      <c r="AB1" s="165"/>
      <c r="AC1" s="165"/>
    </row>
    <row r="2" spans="1:42" ht="15"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166"/>
      <c r="AB2" s="166"/>
      <c r="AC2" s="166"/>
      <c r="AD2" s="166"/>
      <c r="AE2" s="166"/>
      <c r="AF2" s="166"/>
      <c r="AG2" s="166"/>
      <c r="AH2" s="166"/>
      <c r="AI2" s="166"/>
      <c r="AJ2" s="166"/>
      <c r="AK2" s="166"/>
      <c r="AL2" s="166"/>
      <c r="AM2" s="166"/>
      <c r="AN2" s="166"/>
    </row>
    <row r="3" spans="1:42" ht="18.75" customHeight="1" x14ac:dyDescent="0.15">
      <c r="A3" s="56" t="s">
        <v>69</v>
      </c>
      <c r="B3" s="57"/>
      <c r="C3" s="57"/>
      <c r="D3" s="57"/>
      <c r="E3" s="57"/>
      <c r="F3" s="57"/>
      <c r="G3" s="57"/>
      <c r="H3" s="57"/>
      <c r="I3" s="57"/>
      <c r="J3" s="57"/>
      <c r="K3" s="57"/>
      <c r="L3" s="57"/>
      <c r="M3" s="57"/>
      <c r="N3" s="57"/>
      <c r="O3" s="57"/>
      <c r="P3" s="57"/>
      <c r="Q3" s="57"/>
      <c r="R3" s="57"/>
      <c r="S3" s="57"/>
      <c r="T3" s="57"/>
      <c r="U3" s="57"/>
      <c r="V3" s="57"/>
      <c r="W3" s="57"/>
      <c r="X3" s="57"/>
      <c r="Y3" s="57"/>
      <c r="Z3" s="54"/>
      <c r="AA3" s="274" t="s">
        <v>95</v>
      </c>
      <c r="AB3" s="167"/>
      <c r="AC3" s="167"/>
      <c r="AD3" s="281" t="s">
        <v>90</v>
      </c>
      <c r="AE3" s="281"/>
      <c r="AF3" s="281"/>
      <c r="AG3" s="281"/>
      <c r="AH3" s="281"/>
      <c r="AI3" s="281"/>
      <c r="AJ3" s="281"/>
      <c r="AK3" s="281"/>
      <c r="AL3" s="281"/>
      <c r="AM3" s="281"/>
      <c r="AN3" s="281"/>
      <c r="AO3" s="282"/>
    </row>
    <row r="4" spans="1:42" ht="18.75" customHeight="1" x14ac:dyDescent="0.15">
      <c r="A4" s="54"/>
      <c r="B4" s="54"/>
      <c r="C4" s="54"/>
      <c r="D4" s="54"/>
      <c r="E4" s="54"/>
      <c r="F4" s="54"/>
      <c r="G4" s="54"/>
      <c r="H4" s="54"/>
      <c r="I4" s="54"/>
      <c r="J4" s="54"/>
      <c r="K4" s="54"/>
      <c r="L4" s="54"/>
      <c r="M4" s="54"/>
      <c r="N4" s="54"/>
      <c r="O4" s="54"/>
      <c r="P4" s="54"/>
      <c r="Q4" s="54"/>
      <c r="R4" s="54"/>
      <c r="S4" s="54"/>
      <c r="Y4" s="220" t="s">
        <v>1</v>
      </c>
      <c r="AA4" s="275"/>
      <c r="AB4" s="166"/>
      <c r="AC4" s="166"/>
      <c r="AD4" s="278" t="s">
        <v>89</v>
      </c>
      <c r="AE4" s="278"/>
      <c r="AF4" s="278"/>
      <c r="AG4" s="278"/>
      <c r="AH4" s="278" t="s">
        <v>91</v>
      </c>
      <c r="AI4" s="278"/>
      <c r="AJ4" s="278"/>
      <c r="AK4" s="278"/>
      <c r="AL4" s="278" t="s">
        <v>92</v>
      </c>
      <c r="AM4" s="278"/>
      <c r="AN4" s="278"/>
      <c r="AO4" s="283"/>
    </row>
    <row r="5" spans="1:42" ht="14.25" customHeight="1" x14ac:dyDescent="0.15">
      <c r="A5" s="54"/>
      <c r="B5" s="54"/>
      <c r="C5" s="54"/>
      <c r="D5" s="54"/>
      <c r="E5" s="54"/>
      <c r="F5" s="54"/>
      <c r="G5" s="54"/>
      <c r="H5" s="54"/>
      <c r="I5" s="54"/>
      <c r="J5" s="54"/>
      <c r="K5" s="54"/>
      <c r="L5" s="54"/>
      <c r="M5" s="54"/>
      <c r="N5" s="54"/>
      <c r="O5" s="54"/>
      <c r="P5" s="54"/>
      <c r="Q5" s="54"/>
      <c r="R5" s="54"/>
      <c r="S5" s="54"/>
      <c r="AA5" s="169"/>
      <c r="AB5" s="278" t="s">
        <v>87</v>
      </c>
      <c r="AC5" s="278"/>
      <c r="AD5" s="277">
        <f>+要項!I5</f>
        <v>46039</v>
      </c>
      <c r="AE5" s="278"/>
      <c r="AF5" s="278"/>
      <c r="AG5" s="278"/>
      <c r="AH5" s="278" t="str">
        <f>+要項!O5</f>
        <v>南出　　徹</v>
      </c>
      <c r="AI5" s="278"/>
      <c r="AJ5" s="278"/>
      <c r="AK5" s="278"/>
      <c r="AL5" s="278" t="str">
        <f>+要項!S5</f>
        <v>茂岩　　豊</v>
      </c>
      <c r="AM5" s="278"/>
      <c r="AN5" s="278"/>
      <c r="AO5" s="283"/>
    </row>
    <row r="6" spans="1:42" ht="15" thickBot="1" x14ac:dyDescent="0.2">
      <c r="A6" s="54"/>
      <c r="B6" s="54"/>
      <c r="C6" s="54"/>
      <c r="D6" s="54"/>
      <c r="E6" s="54"/>
      <c r="F6" s="54"/>
      <c r="G6" s="54"/>
      <c r="H6" s="54"/>
      <c r="I6" s="54"/>
      <c r="J6" s="54"/>
      <c r="K6" s="54"/>
      <c r="L6" s="54"/>
      <c r="M6" s="54"/>
      <c r="N6" s="54"/>
      <c r="O6" s="54"/>
      <c r="P6" s="54"/>
      <c r="Q6" s="54"/>
      <c r="R6" s="54"/>
      <c r="S6" s="54"/>
      <c r="T6" s="54"/>
      <c r="U6" s="54"/>
      <c r="V6" s="54"/>
      <c r="W6" s="54"/>
      <c r="X6" s="54"/>
      <c r="Y6" s="58"/>
      <c r="Z6" s="54"/>
      <c r="AA6" s="171"/>
      <c r="AB6" s="280" t="s">
        <v>88</v>
      </c>
      <c r="AC6" s="280"/>
      <c r="AD6" s="279">
        <f>+要項!I6</f>
        <v>46043</v>
      </c>
      <c r="AE6" s="280"/>
      <c r="AF6" s="280"/>
      <c r="AG6" s="280"/>
      <c r="AH6" s="280" t="str">
        <f>+要項!O6</f>
        <v>面　憲一郎</v>
      </c>
      <c r="AI6" s="280"/>
      <c r="AJ6" s="280"/>
      <c r="AK6" s="280"/>
      <c r="AL6" s="280" t="str">
        <f>+要項!S6</f>
        <v>高田　賢吾</v>
      </c>
      <c r="AM6" s="280"/>
      <c r="AN6" s="280"/>
      <c r="AO6" s="284"/>
    </row>
    <row r="7" spans="1:42" ht="5.25" customHeight="1" x14ac:dyDescent="0.15">
      <c r="A7" s="54"/>
      <c r="B7" s="54"/>
      <c r="C7" s="54"/>
      <c r="D7" s="54"/>
      <c r="E7" s="54"/>
      <c r="F7" s="54"/>
      <c r="G7" s="54"/>
      <c r="H7" s="54"/>
      <c r="I7" s="54"/>
      <c r="J7" s="54"/>
      <c r="K7" s="54"/>
      <c r="L7" s="54"/>
      <c r="M7" s="54"/>
      <c r="N7" s="54"/>
      <c r="O7" s="54"/>
      <c r="P7" s="54"/>
      <c r="Q7" s="54"/>
      <c r="R7" s="54"/>
      <c r="S7" s="54"/>
      <c r="T7" s="54"/>
      <c r="U7" s="54"/>
      <c r="V7" s="54"/>
      <c r="W7" s="54"/>
      <c r="X7" s="54"/>
      <c r="Y7" s="58"/>
      <c r="Z7" s="54"/>
      <c r="AB7" s="168"/>
      <c r="AC7" s="168"/>
      <c r="AD7" s="170"/>
      <c r="AE7" s="168"/>
      <c r="AF7" s="168"/>
      <c r="AG7" s="168"/>
      <c r="AH7" s="168"/>
      <c r="AI7" s="168"/>
      <c r="AJ7" s="168"/>
      <c r="AK7" s="168"/>
      <c r="AL7" s="168"/>
      <c r="AM7" s="168"/>
      <c r="AN7" s="168"/>
      <c r="AO7" s="168"/>
    </row>
    <row r="8" spans="1:42" x14ac:dyDescent="0.15">
      <c r="A8" s="54"/>
      <c r="B8" s="55" t="s">
        <v>70</v>
      </c>
      <c r="C8" s="54"/>
      <c r="D8" s="54"/>
      <c r="E8" s="54"/>
      <c r="F8" s="54"/>
      <c r="G8" s="54"/>
      <c r="H8" s="54"/>
      <c r="I8" s="54"/>
      <c r="J8" s="54"/>
      <c r="K8" s="54"/>
      <c r="L8" s="54"/>
      <c r="M8" s="54"/>
      <c r="N8" s="54"/>
      <c r="O8" s="54"/>
      <c r="P8" s="54"/>
      <c r="Q8" s="54"/>
      <c r="R8" s="54"/>
      <c r="S8" s="54"/>
      <c r="T8" s="54"/>
      <c r="U8" s="54"/>
      <c r="V8" s="54"/>
      <c r="W8" s="54"/>
      <c r="X8" s="54"/>
      <c r="Y8" s="54"/>
      <c r="Z8" s="54"/>
      <c r="AA8" s="166"/>
      <c r="AB8" s="166"/>
      <c r="AC8" s="166"/>
      <c r="AD8" s="166"/>
      <c r="AE8" s="166"/>
      <c r="AF8" s="166"/>
      <c r="AG8" s="166"/>
      <c r="AH8" s="166"/>
      <c r="AI8" s="166"/>
      <c r="AJ8" s="166"/>
      <c r="AK8" s="166"/>
      <c r="AL8" s="166"/>
      <c r="AM8" s="166"/>
      <c r="AN8" s="166"/>
    </row>
    <row r="9" spans="1:42" x14ac:dyDescent="0.15">
      <c r="A9" s="59"/>
      <c r="B9" s="59"/>
      <c r="C9" s="54"/>
      <c r="D9" s="54"/>
      <c r="E9" s="54"/>
      <c r="F9" s="54"/>
      <c r="G9" s="54"/>
      <c r="H9" s="54"/>
      <c r="I9" s="54"/>
      <c r="J9" s="54"/>
      <c r="K9" s="54"/>
      <c r="L9" s="54"/>
      <c r="M9" s="54"/>
      <c r="N9" s="54"/>
      <c r="O9" s="54"/>
      <c r="P9" s="54"/>
      <c r="Q9" s="54"/>
      <c r="R9" s="54"/>
      <c r="S9" s="54"/>
      <c r="T9" s="54"/>
      <c r="U9" s="54"/>
      <c r="V9" s="54"/>
      <c r="W9" s="54"/>
      <c r="X9" s="54"/>
      <c r="Y9" s="54"/>
      <c r="Z9" s="54"/>
    </row>
    <row r="10" spans="1:42" ht="3.75" customHeight="1" x14ac:dyDescent="0.15">
      <c r="A10" s="59"/>
      <c r="B10" s="59"/>
      <c r="C10" s="54"/>
      <c r="D10" s="54"/>
      <c r="E10" s="54"/>
      <c r="F10" s="54"/>
      <c r="G10" s="54"/>
      <c r="H10" s="54"/>
      <c r="I10" s="54"/>
      <c r="J10" s="54"/>
      <c r="K10" s="54"/>
      <c r="L10" s="54"/>
      <c r="M10" s="54"/>
      <c r="N10" s="54"/>
      <c r="O10" s="54"/>
      <c r="P10" s="54"/>
      <c r="Q10" s="54"/>
      <c r="R10" s="54"/>
      <c r="S10" s="54"/>
      <c r="T10" s="54"/>
      <c r="U10" s="54"/>
      <c r="V10" s="54"/>
      <c r="W10" s="54"/>
      <c r="X10" s="54"/>
      <c r="Y10" s="54"/>
      <c r="Z10" s="54"/>
    </row>
    <row r="11" spans="1:42" ht="17.25" x14ac:dyDescent="0.15">
      <c r="A11" s="54"/>
      <c r="B11" s="127" t="s">
        <v>179</v>
      </c>
      <c r="D11" s="60"/>
      <c r="E11" s="60"/>
      <c r="F11" s="60"/>
      <c r="G11" s="60"/>
      <c r="H11" s="60"/>
      <c r="I11" s="60"/>
      <c r="J11" s="60"/>
      <c r="K11" s="60"/>
      <c r="L11" s="60"/>
      <c r="M11" s="60"/>
      <c r="N11" s="60"/>
      <c r="O11" s="60"/>
      <c r="P11" s="60"/>
      <c r="Q11" s="60"/>
      <c r="R11" s="60"/>
      <c r="S11" s="60"/>
      <c r="T11" s="60"/>
      <c r="U11" s="60"/>
      <c r="V11" s="60"/>
      <c r="W11" s="60"/>
      <c r="X11" s="60"/>
      <c r="Y11" s="60"/>
      <c r="Z11" s="54"/>
    </row>
    <row r="12" spans="1:42" x14ac:dyDescent="0.15">
      <c r="A12" s="61"/>
      <c r="B12" s="61"/>
      <c r="C12" s="61"/>
      <c r="D12" s="61"/>
      <c r="E12" s="61"/>
      <c r="F12" s="61"/>
      <c r="G12" s="61"/>
      <c r="H12" s="61"/>
      <c r="I12" s="61"/>
      <c r="J12" s="61"/>
      <c r="K12" s="61"/>
      <c r="L12" s="61"/>
      <c r="M12" s="61"/>
      <c r="N12" s="61"/>
      <c r="O12" s="61"/>
      <c r="P12" s="61"/>
      <c r="Q12" s="61"/>
      <c r="R12" s="61"/>
      <c r="S12" s="61"/>
      <c r="T12" s="61"/>
      <c r="U12" s="61"/>
      <c r="V12" s="61"/>
      <c r="W12" s="61"/>
      <c r="X12" s="61"/>
      <c r="Y12" s="61"/>
      <c r="Z12" s="54"/>
    </row>
    <row r="13" spans="1:42" s="62" customFormat="1" ht="12" x14ac:dyDescent="0.15">
      <c r="C13" s="287" t="s">
        <v>73</v>
      </c>
      <c r="D13" s="287"/>
      <c r="E13" s="287"/>
      <c r="F13" s="287"/>
      <c r="G13" s="287"/>
      <c r="I13" s="276">
        <f>+AD5</f>
        <v>46039</v>
      </c>
      <c r="J13" s="276"/>
      <c r="K13" s="276"/>
      <c r="L13" s="276"/>
      <c r="M13" s="276"/>
      <c r="N13" s="276"/>
      <c r="O13" s="126" t="s">
        <v>282</v>
      </c>
      <c r="AA13" s="172"/>
      <c r="AB13" s="172"/>
      <c r="AC13" s="172"/>
      <c r="AD13" s="172"/>
      <c r="AE13" s="172"/>
      <c r="AF13" s="172"/>
      <c r="AG13" s="172"/>
      <c r="AH13" s="172"/>
      <c r="AI13" s="172"/>
      <c r="AJ13" s="172"/>
      <c r="AK13" s="172"/>
      <c r="AL13" s="172"/>
      <c r="AM13" s="172"/>
      <c r="AN13" s="172"/>
      <c r="AO13" s="172"/>
      <c r="AP13" s="172"/>
    </row>
    <row r="14" spans="1:42" s="62" customFormat="1" ht="9.75" customHeight="1" x14ac:dyDescent="0.15">
      <c r="C14" s="64"/>
      <c r="D14" s="64"/>
      <c r="E14" s="64"/>
      <c r="F14" s="64"/>
      <c r="G14" s="64"/>
      <c r="I14" s="65"/>
      <c r="J14" s="65"/>
      <c r="K14" s="65"/>
      <c r="L14" s="65"/>
      <c r="M14" s="65"/>
      <c r="N14" s="65"/>
      <c r="O14" s="63"/>
      <c r="AA14" s="172"/>
      <c r="AB14" s="172"/>
      <c r="AC14" s="172"/>
      <c r="AD14" s="172"/>
      <c r="AE14" s="172"/>
      <c r="AF14" s="172"/>
      <c r="AG14" s="172"/>
      <c r="AH14" s="172"/>
      <c r="AI14" s="172"/>
      <c r="AJ14" s="172"/>
      <c r="AK14" s="172"/>
      <c r="AL14" s="172"/>
      <c r="AM14" s="172"/>
      <c r="AN14" s="172"/>
      <c r="AO14" s="172"/>
      <c r="AP14" s="172"/>
    </row>
    <row r="15" spans="1:42" s="62" customFormat="1" ht="12" x14ac:dyDescent="0.15">
      <c r="C15" s="287" t="s">
        <v>74</v>
      </c>
      <c r="D15" s="287"/>
      <c r="E15" s="287"/>
      <c r="F15" s="287"/>
      <c r="G15" s="287"/>
      <c r="I15" s="126" t="s">
        <v>187</v>
      </c>
      <c r="AA15" s="172"/>
      <c r="AB15" s="172"/>
      <c r="AC15" s="172"/>
      <c r="AD15" s="172"/>
      <c r="AE15" s="172"/>
      <c r="AF15" s="172"/>
      <c r="AG15" s="172"/>
      <c r="AH15" s="172"/>
      <c r="AI15" s="172"/>
      <c r="AJ15" s="172"/>
      <c r="AK15" s="172"/>
      <c r="AL15" s="172"/>
      <c r="AM15" s="172"/>
      <c r="AN15" s="172"/>
      <c r="AO15" s="172"/>
      <c r="AP15" s="172"/>
    </row>
    <row r="16" spans="1:42" s="62" customFormat="1" ht="9.75" customHeight="1" x14ac:dyDescent="0.15">
      <c r="C16" s="64"/>
      <c r="D16" s="64"/>
      <c r="E16" s="64"/>
      <c r="F16" s="64"/>
      <c r="G16" s="64"/>
      <c r="I16" s="63"/>
      <c r="AA16" s="172"/>
      <c r="AB16" s="172"/>
      <c r="AC16" s="172"/>
      <c r="AD16" s="172"/>
      <c r="AE16" s="172"/>
      <c r="AF16" s="172"/>
      <c r="AG16" s="172"/>
      <c r="AH16" s="172"/>
      <c r="AI16" s="172"/>
      <c r="AJ16" s="172"/>
      <c r="AK16" s="172"/>
      <c r="AL16" s="172"/>
      <c r="AM16" s="172"/>
      <c r="AN16" s="172"/>
      <c r="AO16" s="172"/>
      <c r="AP16" s="172"/>
    </row>
    <row r="17" spans="3:42" s="62" customFormat="1" ht="12" x14ac:dyDescent="0.15">
      <c r="C17" s="287"/>
      <c r="D17" s="287"/>
      <c r="E17" s="287"/>
      <c r="F17" s="287"/>
      <c r="G17" s="287"/>
      <c r="I17" s="289"/>
      <c r="J17" s="289"/>
      <c r="K17" s="289"/>
      <c r="AA17" s="172"/>
      <c r="AB17" s="172"/>
      <c r="AC17" s="172"/>
      <c r="AD17" s="172"/>
      <c r="AE17" s="172"/>
      <c r="AF17" s="172"/>
      <c r="AG17" s="172"/>
      <c r="AH17" s="172"/>
      <c r="AI17" s="172"/>
      <c r="AJ17" s="172"/>
      <c r="AK17" s="172"/>
      <c r="AL17" s="172"/>
      <c r="AM17" s="172"/>
      <c r="AN17" s="172"/>
      <c r="AO17" s="172"/>
      <c r="AP17" s="172"/>
    </row>
    <row r="18" spans="3:42" s="62" customFormat="1" ht="12" x14ac:dyDescent="0.15">
      <c r="I18" s="289"/>
      <c r="J18" s="289"/>
      <c r="K18" s="289"/>
      <c r="AA18" s="172"/>
      <c r="AB18" s="172"/>
      <c r="AC18" s="172"/>
      <c r="AD18" s="172"/>
      <c r="AE18" s="172"/>
      <c r="AF18" s="172"/>
      <c r="AG18" s="172"/>
      <c r="AH18" s="172"/>
      <c r="AI18" s="172"/>
      <c r="AJ18" s="172"/>
      <c r="AK18" s="172"/>
      <c r="AL18" s="172"/>
      <c r="AM18" s="172"/>
      <c r="AN18" s="172"/>
      <c r="AO18" s="172"/>
      <c r="AP18" s="172"/>
    </row>
    <row r="19" spans="3:42" s="62" customFormat="1" ht="8.25" customHeight="1" x14ac:dyDescent="0.15">
      <c r="H19" s="64"/>
      <c r="I19" s="64"/>
      <c r="J19" s="64"/>
      <c r="AA19" s="172"/>
      <c r="AB19" s="172"/>
      <c r="AC19" s="172"/>
      <c r="AD19" s="172"/>
      <c r="AE19" s="172"/>
      <c r="AF19" s="172"/>
      <c r="AG19" s="172"/>
      <c r="AH19" s="172"/>
      <c r="AI19" s="172"/>
      <c r="AJ19" s="172"/>
      <c r="AK19" s="172"/>
      <c r="AL19" s="172"/>
      <c r="AM19" s="172"/>
      <c r="AN19" s="172"/>
      <c r="AO19" s="172"/>
      <c r="AP19" s="172"/>
    </row>
    <row r="20" spans="3:42" s="62" customFormat="1" ht="12" customHeight="1" x14ac:dyDescent="0.15">
      <c r="E20" s="2" t="s">
        <v>190</v>
      </c>
      <c r="I20" s="286" t="s">
        <v>76</v>
      </c>
      <c r="J20" s="286"/>
      <c r="K20" s="286"/>
      <c r="L20" s="286"/>
      <c r="M20" s="286"/>
      <c r="O20" s="287" t="str">
        <f>+AH5</f>
        <v>南出　　徹</v>
      </c>
      <c r="P20" s="287"/>
      <c r="Q20" s="287"/>
      <c r="R20" s="287"/>
      <c r="AA20" s="172"/>
      <c r="AB20" s="172"/>
      <c r="AC20" s="172"/>
      <c r="AD20" s="172"/>
      <c r="AE20" s="172"/>
      <c r="AF20" s="172"/>
      <c r="AG20" s="172"/>
      <c r="AH20" s="172"/>
      <c r="AI20" s="172"/>
      <c r="AJ20" s="172"/>
      <c r="AK20" s="172"/>
      <c r="AL20" s="172"/>
      <c r="AM20" s="172"/>
      <c r="AN20" s="172"/>
      <c r="AO20" s="172"/>
      <c r="AP20" s="172"/>
    </row>
    <row r="21" spans="3:42" s="62" customFormat="1" ht="12" x14ac:dyDescent="0.15">
      <c r="I21" s="286" t="s">
        <v>173</v>
      </c>
      <c r="J21" s="286"/>
      <c r="K21" s="286"/>
      <c r="L21" s="286"/>
      <c r="M21" s="286"/>
      <c r="O21" s="287" t="str">
        <f>+AL5</f>
        <v>茂岩　　豊</v>
      </c>
      <c r="P21" s="287"/>
      <c r="Q21" s="287"/>
      <c r="R21" s="287"/>
      <c r="AA21" s="172"/>
      <c r="AB21" s="172"/>
      <c r="AC21" s="172"/>
      <c r="AD21" s="172"/>
      <c r="AE21" s="172"/>
      <c r="AF21" s="172"/>
      <c r="AG21" s="172"/>
      <c r="AH21" s="172"/>
      <c r="AI21" s="172"/>
      <c r="AJ21" s="172"/>
      <c r="AK21" s="172"/>
      <c r="AL21" s="172"/>
      <c r="AM21" s="172"/>
      <c r="AN21" s="172"/>
      <c r="AO21" s="172"/>
      <c r="AP21" s="172"/>
    </row>
    <row r="22" spans="3:42" s="62" customFormat="1" ht="5.25" customHeight="1" x14ac:dyDescent="0.15">
      <c r="I22" s="66"/>
      <c r="J22" s="66"/>
      <c r="K22" s="66"/>
      <c r="L22" s="66"/>
      <c r="AA22" s="172"/>
      <c r="AB22" s="172"/>
      <c r="AC22" s="172"/>
      <c r="AD22" s="172"/>
      <c r="AE22" s="172"/>
      <c r="AF22" s="172"/>
      <c r="AG22" s="172"/>
      <c r="AH22" s="172"/>
      <c r="AI22" s="172"/>
      <c r="AJ22" s="172"/>
      <c r="AK22" s="172"/>
      <c r="AL22" s="172"/>
      <c r="AM22" s="172"/>
      <c r="AN22" s="172"/>
      <c r="AO22" s="172"/>
      <c r="AP22" s="172"/>
    </row>
    <row r="23" spans="3:42" s="62" customFormat="1" ht="12" customHeight="1" x14ac:dyDescent="0.15">
      <c r="I23" s="273" t="s">
        <v>17</v>
      </c>
      <c r="J23" s="273"/>
      <c r="K23" s="273"/>
      <c r="L23" s="273"/>
      <c r="M23" s="273"/>
      <c r="N23" s="273"/>
      <c r="O23" s="273"/>
      <c r="P23" s="273"/>
      <c r="Q23" s="273"/>
      <c r="R23" s="273"/>
      <c r="S23" s="273"/>
      <c r="T23" s="273"/>
      <c r="U23" s="273"/>
      <c r="V23" s="273"/>
      <c r="W23" s="273"/>
      <c r="X23" s="273"/>
      <c r="Y23" s="273"/>
      <c r="Z23" s="273"/>
      <c r="AA23" s="172"/>
      <c r="AB23" s="172"/>
      <c r="AC23" s="172"/>
      <c r="AD23" s="172"/>
      <c r="AE23" s="172"/>
      <c r="AF23" s="172"/>
      <c r="AG23" s="172"/>
      <c r="AH23" s="172"/>
      <c r="AI23" s="172"/>
      <c r="AJ23" s="172"/>
      <c r="AK23" s="172"/>
      <c r="AL23" s="172"/>
      <c r="AM23" s="172"/>
      <c r="AN23" s="172"/>
      <c r="AO23" s="172"/>
      <c r="AP23" s="172"/>
    </row>
    <row r="24" spans="3:42" s="62" customFormat="1" ht="12" x14ac:dyDescent="0.15">
      <c r="I24" s="225" t="s">
        <v>192</v>
      </c>
      <c r="J24" s="273"/>
      <c r="K24" s="273"/>
      <c r="L24" s="273"/>
      <c r="M24" s="273"/>
      <c r="N24" s="273"/>
      <c r="O24" s="273"/>
      <c r="P24" s="273"/>
      <c r="Q24" s="273"/>
      <c r="R24" s="273"/>
      <c r="S24" s="273"/>
      <c r="T24" s="273"/>
      <c r="U24" s="273"/>
      <c r="V24" s="273"/>
      <c r="W24" s="273"/>
      <c r="X24" s="273"/>
      <c r="Y24" s="273"/>
      <c r="Z24" s="273"/>
      <c r="AA24" s="172"/>
      <c r="AB24" s="172"/>
      <c r="AC24" s="172"/>
      <c r="AD24" s="172"/>
      <c r="AE24" s="172"/>
      <c r="AF24" s="172"/>
      <c r="AG24" s="172"/>
      <c r="AH24" s="172"/>
      <c r="AI24" s="172"/>
      <c r="AJ24" s="172"/>
      <c r="AK24" s="172"/>
      <c r="AL24" s="172"/>
      <c r="AM24" s="172"/>
      <c r="AN24" s="172"/>
      <c r="AO24" s="172"/>
      <c r="AP24" s="172"/>
    </row>
    <row r="25" spans="3:42" s="62" customFormat="1" ht="5.25" customHeight="1" x14ac:dyDescent="0.15">
      <c r="AA25" s="172"/>
      <c r="AB25" s="172"/>
      <c r="AC25" s="172"/>
      <c r="AD25" s="172"/>
      <c r="AE25" s="172"/>
      <c r="AF25" s="172"/>
      <c r="AG25" s="172"/>
      <c r="AH25" s="172"/>
      <c r="AI25" s="172"/>
      <c r="AJ25" s="172"/>
      <c r="AK25" s="172"/>
      <c r="AL25" s="172"/>
      <c r="AM25" s="172"/>
      <c r="AN25" s="172"/>
      <c r="AO25" s="172"/>
      <c r="AP25" s="172"/>
    </row>
    <row r="26" spans="3:42" s="62" customFormat="1" ht="12" x14ac:dyDescent="0.15">
      <c r="E26" s="62" t="s">
        <v>72</v>
      </c>
      <c r="AA26" s="172"/>
      <c r="AB26" s="172"/>
      <c r="AC26" s="172"/>
      <c r="AD26" s="172"/>
      <c r="AE26" s="172"/>
      <c r="AF26" s="172"/>
      <c r="AG26" s="172"/>
      <c r="AH26" s="172"/>
      <c r="AI26" s="172"/>
      <c r="AJ26" s="172"/>
      <c r="AK26" s="172"/>
      <c r="AL26" s="172"/>
      <c r="AM26" s="172"/>
      <c r="AN26" s="172"/>
      <c r="AO26" s="172"/>
      <c r="AP26" s="172"/>
    </row>
    <row r="27" spans="3:42" s="62" customFormat="1" ht="6" customHeight="1" x14ac:dyDescent="0.15">
      <c r="AA27" s="172"/>
      <c r="AB27" s="172"/>
      <c r="AC27" s="172"/>
      <c r="AD27" s="172"/>
      <c r="AE27" s="172"/>
      <c r="AF27" s="172"/>
      <c r="AG27" s="172"/>
      <c r="AH27" s="172"/>
      <c r="AI27" s="172"/>
      <c r="AJ27" s="172"/>
      <c r="AK27" s="172"/>
      <c r="AL27" s="172"/>
      <c r="AM27" s="172"/>
      <c r="AN27" s="172"/>
      <c r="AO27" s="172"/>
      <c r="AP27" s="172"/>
    </row>
    <row r="28" spans="3:42" s="62" customFormat="1" ht="14.25" customHeight="1" x14ac:dyDescent="0.15">
      <c r="E28" s="64">
        <v>1</v>
      </c>
      <c r="F28" s="64"/>
      <c r="G28" s="225" t="s">
        <v>186</v>
      </c>
      <c r="H28" s="225"/>
      <c r="I28" s="225"/>
      <c r="J28" s="225"/>
      <c r="K28" s="225"/>
      <c r="L28" s="225"/>
      <c r="M28" s="225"/>
      <c r="N28" s="225"/>
      <c r="O28" s="225"/>
      <c r="P28" s="225"/>
      <c r="Q28" s="225"/>
      <c r="R28" s="225"/>
      <c r="S28" s="225"/>
      <c r="T28" s="225"/>
      <c r="U28" s="225"/>
      <c r="V28" s="225"/>
      <c r="W28" s="225"/>
      <c r="X28" s="225"/>
      <c r="Y28" s="225"/>
      <c r="Z28" s="67"/>
      <c r="AA28" s="172"/>
      <c r="AB28" s="172"/>
      <c r="AC28" s="172"/>
      <c r="AD28" s="172"/>
      <c r="AE28" s="172"/>
      <c r="AF28" s="172"/>
      <c r="AG28" s="172"/>
      <c r="AH28" s="172"/>
      <c r="AI28" s="172"/>
      <c r="AJ28" s="172"/>
      <c r="AK28" s="172"/>
      <c r="AL28" s="172"/>
      <c r="AM28" s="172"/>
      <c r="AN28" s="172"/>
      <c r="AO28" s="172"/>
      <c r="AP28" s="172"/>
    </row>
    <row r="29" spans="3:42" s="62" customFormat="1" ht="14.25" customHeight="1" x14ac:dyDescent="0.15">
      <c r="E29" s="64"/>
      <c r="F29" s="64"/>
      <c r="G29" s="225"/>
      <c r="H29" s="225"/>
      <c r="I29" s="225"/>
      <c r="J29" s="225"/>
      <c r="K29" s="225"/>
      <c r="L29" s="225"/>
      <c r="M29" s="225"/>
      <c r="N29" s="225"/>
      <c r="O29" s="225"/>
      <c r="P29" s="225"/>
      <c r="Q29" s="225"/>
      <c r="R29" s="225"/>
      <c r="S29" s="225"/>
      <c r="T29" s="225"/>
      <c r="U29" s="225"/>
      <c r="V29" s="225"/>
      <c r="W29" s="225"/>
      <c r="X29" s="225"/>
      <c r="Y29" s="225"/>
      <c r="Z29" s="67"/>
      <c r="AA29" s="172"/>
      <c r="AB29" s="172"/>
      <c r="AC29" s="172"/>
      <c r="AD29" s="172"/>
      <c r="AE29" s="172"/>
      <c r="AF29" s="172"/>
      <c r="AG29" s="172"/>
      <c r="AH29" s="172"/>
      <c r="AI29" s="172"/>
      <c r="AJ29" s="172"/>
      <c r="AK29" s="172"/>
      <c r="AL29" s="172"/>
      <c r="AM29" s="172"/>
      <c r="AN29" s="172"/>
      <c r="AO29" s="172"/>
      <c r="AP29" s="172"/>
    </row>
    <row r="30" spans="3:42" s="62" customFormat="1" ht="12" x14ac:dyDescent="0.15">
      <c r="E30" s="64"/>
      <c r="F30" s="64"/>
      <c r="G30" s="225"/>
      <c r="H30" s="225"/>
      <c r="I30" s="225"/>
      <c r="J30" s="225"/>
      <c r="K30" s="225"/>
      <c r="L30" s="225"/>
      <c r="M30" s="225"/>
      <c r="N30" s="225"/>
      <c r="O30" s="225"/>
      <c r="P30" s="225"/>
      <c r="Q30" s="225"/>
      <c r="R30" s="225"/>
      <c r="S30" s="225"/>
      <c r="T30" s="225"/>
      <c r="U30" s="225"/>
      <c r="V30" s="225"/>
      <c r="W30" s="225"/>
      <c r="X30" s="225"/>
      <c r="Y30" s="225"/>
      <c r="Z30" s="67"/>
      <c r="AA30" s="172"/>
      <c r="AB30" s="172"/>
      <c r="AC30" s="172"/>
      <c r="AD30" s="172"/>
      <c r="AE30" s="172"/>
      <c r="AF30" s="172"/>
      <c r="AG30" s="172"/>
      <c r="AH30" s="172"/>
      <c r="AI30" s="172"/>
      <c r="AJ30" s="172"/>
      <c r="AK30" s="172"/>
      <c r="AL30" s="172"/>
      <c r="AM30" s="172"/>
      <c r="AN30" s="172"/>
      <c r="AO30" s="172"/>
      <c r="AP30" s="172"/>
    </row>
    <row r="31" spans="3:42" s="62" customFormat="1" ht="5.25" customHeight="1" x14ac:dyDescent="0.15">
      <c r="E31" s="64"/>
      <c r="F31" s="64"/>
      <c r="G31" s="68"/>
      <c r="H31" s="68"/>
      <c r="I31" s="68"/>
      <c r="J31" s="68"/>
      <c r="K31" s="68"/>
      <c r="L31" s="68"/>
      <c r="M31" s="68"/>
      <c r="N31" s="68"/>
      <c r="O31" s="68"/>
      <c r="P31" s="68"/>
      <c r="Q31" s="68"/>
      <c r="R31" s="68"/>
      <c r="S31" s="68"/>
      <c r="T31" s="68"/>
      <c r="U31" s="68"/>
      <c r="V31" s="68"/>
      <c r="W31" s="68"/>
      <c r="X31" s="68"/>
      <c r="Y31" s="68"/>
      <c r="Z31" s="68"/>
      <c r="AA31" s="172"/>
      <c r="AB31" s="172"/>
      <c r="AC31" s="172"/>
      <c r="AD31" s="172"/>
      <c r="AE31" s="172"/>
      <c r="AF31" s="172"/>
      <c r="AG31" s="172"/>
      <c r="AH31" s="172"/>
      <c r="AI31" s="172"/>
      <c r="AJ31" s="172"/>
      <c r="AK31" s="172"/>
      <c r="AL31" s="172"/>
      <c r="AM31" s="172"/>
      <c r="AN31" s="172"/>
      <c r="AO31" s="172"/>
      <c r="AP31" s="172"/>
    </row>
    <row r="32" spans="3:42" s="62" customFormat="1" ht="12" x14ac:dyDescent="0.15">
      <c r="E32" s="64">
        <v>2</v>
      </c>
      <c r="F32" s="64"/>
      <c r="G32" s="288" t="s">
        <v>78</v>
      </c>
      <c r="H32" s="288"/>
      <c r="I32" s="288"/>
      <c r="J32" s="288"/>
      <c r="K32" s="288"/>
      <c r="L32" s="288"/>
      <c r="M32" s="288"/>
      <c r="N32" s="288"/>
      <c r="O32" s="288"/>
      <c r="P32" s="288"/>
      <c r="Q32" s="288"/>
      <c r="R32" s="288"/>
      <c r="S32" s="288"/>
      <c r="T32" s="288"/>
      <c r="U32" s="288"/>
      <c r="V32" s="288"/>
      <c r="W32" s="288"/>
      <c r="X32" s="288"/>
      <c r="Y32" s="288"/>
      <c r="AA32" s="173"/>
      <c r="AB32" s="172"/>
      <c r="AC32" s="172"/>
      <c r="AD32" s="172"/>
      <c r="AE32" s="172"/>
      <c r="AF32" s="172"/>
      <c r="AG32" s="172"/>
      <c r="AH32" s="172"/>
      <c r="AI32" s="172"/>
      <c r="AJ32" s="172"/>
      <c r="AK32" s="172"/>
      <c r="AL32" s="172"/>
      <c r="AM32" s="172"/>
      <c r="AN32" s="172"/>
      <c r="AO32" s="172"/>
      <c r="AP32" s="172"/>
    </row>
    <row r="33" spans="1:42" s="62" customFormat="1" ht="5.25" customHeight="1" x14ac:dyDescent="0.15">
      <c r="E33" s="64"/>
      <c r="F33" s="64"/>
      <c r="AA33" s="173"/>
      <c r="AB33" s="172"/>
      <c r="AC33" s="172"/>
      <c r="AD33" s="172"/>
      <c r="AE33" s="172"/>
      <c r="AF33" s="172"/>
      <c r="AG33" s="172"/>
      <c r="AH33" s="172"/>
      <c r="AI33" s="172"/>
      <c r="AJ33" s="172"/>
      <c r="AK33" s="172"/>
      <c r="AL33" s="172"/>
      <c r="AM33" s="172"/>
      <c r="AN33" s="172"/>
      <c r="AO33" s="172"/>
      <c r="AP33" s="172"/>
    </row>
    <row r="34" spans="1:42" s="62" customFormat="1" ht="12" x14ac:dyDescent="0.15">
      <c r="E34" s="64">
        <v>3</v>
      </c>
      <c r="F34" s="64"/>
      <c r="G34" s="2" t="s">
        <v>183</v>
      </c>
      <c r="AA34" s="173"/>
      <c r="AB34" s="172"/>
      <c r="AC34" s="172"/>
      <c r="AD34" s="172"/>
      <c r="AE34" s="172"/>
      <c r="AF34" s="172"/>
      <c r="AG34" s="172"/>
      <c r="AH34" s="172"/>
      <c r="AI34" s="172"/>
      <c r="AJ34" s="172"/>
      <c r="AK34" s="172"/>
      <c r="AL34" s="172"/>
      <c r="AM34" s="172"/>
      <c r="AN34" s="172"/>
      <c r="AO34" s="172"/>
      <c r="AP34" s="172"/>
    </row>
    <row r="35" spans="1:42" s="62" customFormat="1" ht="5.25" customHeight="1" x14ac:dyDescent="0.15">
      <c r="E35" s="64"/>
      <c r="F35" s="64"/>
      <c r="AA35" s="172"/>
      <c r="AB35" s="172"/>
      <c r="AC35" s="172"/>
      <c r="AD35" s="172"/>
      <c r="AE35" s="172"/>
      <c r="AF35" s="172"/>
      <c r="AG35" s="172"/>
      <c r="AH35" s="172"/>
      <c r="AI35" s="172"/>
      <c r="AJ35" s="172"/>
      <c r="AK35" s="172"/>
      <c r="AL35" s="172"/>
      <c r="AM35" s="172"/>
      <c r="AN35" s="172"/>
      <c r="AO35" s="172"/>
      <c r="AP35" s="172"/>
    </row>
    <row r="36" spans="1:42" s="62" customFormat="1" ht="12" x14ac:dyDescent="0.15">
      <c r="E36" s="64">
        <v>4</v>
      </c>
      <c r="F36" s="64"/>
      <c r="G36" s="2" t="s">
        <v>184</v>
      </c>
      <c r="AA36" s="172"/>
      <c r="AB36" s="172"/>
      <c r="AC36" s="172"/>
      <c r="AD36" s="172"/>
      <c r="AE36" s="172"/>
      <c r="AF36" s="172"/>
      <c r="AG36" s="172"/>
      <c r="AH36" s="172"/>
      <c r="AI36" s="172"/>
      <c r="AJ36" s="172"/>
      <c r="AK36" s="172"/>
      <c r="AL36" s="172"/>
      <c r="AM36" s="172"/>
      <c r="AN36" s="172"/>
      <c r="AO36" s="172"/>
      <c r="AP36" s="172"/>
    </row>
    <row r="37" spans="1:42" s="62" customFormat="1" ht="5.25" customHeight="1" x14ac:dyDescent="0.15">
      <c r="E37" s="64"/>
      <c r="F37" s="64"/>
      <c r="AA37" s="172"/>
      <c r="AB37" s="172"/>
      <c r="AC37" s="172"/>
      <c r="AD37" s="172"/>
      <c r="AE37" s="172"/>
      <c r="AF37" s="172"/>
      <c r="AG37" s="172"/>
      <c r="AH37" s="172"/>
      <c r="AI37" s="172"/>
      <c r="AJ37" s="172"/>
      <c r="AK37" s="172"/>
      <c r="AL37" s="172"/>
      <c r="AM37" s="172"/>
      <c r="AN37" s="172"/>
      <c r="AO37" s="172"/>
      <c r="AP37" s="172"/>
    </row>
    <row r="38" spans="1:42" s="62" customFormat="1" ht="12" x14ac:dyDescent="0.15">
      <c r="E38" s="64">
        <v>5</v>
      </c>
      <c r="F38" s="64"/>
      <c r="G38" s="2" t="s">
        <v>185</v>
      </c>
      <c r="AA38" s="172"/>
      <c r="AB38" s="172"/>
      <c r="AC38" s="172"/>
      <c r="AD38" s="172"/>
      <c r="AE38" s="172"/>
      <c r="AF38" s="172"/>
      <c r="AG38" s="172"/>
      <c r="AH38" s="172"/>
      <c r="AI38" s="172"/>
      <c r="AJ38" s="172"/>
      <c r="AK38" s="172"/>
      <c r="AL38" s="172"/>
      <c r="AM38" s="172"/>
      <c r="AN38" s="172"/>
      <c r="AO38" s="172"/>
      <c r="AP38" s="172"/>
    </row>
    <row r="39" spans="1:42" s="62" customFormat="1" ht="5.25" customHeight="1" x14ac:dyDescent="0.15">
      <c r="E39" s="64"/>
      <c r="F39" s="64"/>
      <c r="AA39" s="172"/>
      <c r="AB39" s="172"/>
      <c r="AC39" s="172"/>
      <c r="AD39" s="172"/>
      <c r="AE39" s="172"/>
      <c r="AF39" s="172"/>
      <c r="AG39" s="172"/>
      <c r="AH39" s="172"/>
      <c r="AI39" s="172"/>
      <c r="AJ39" s="172"/>
      <c r="AK39" s="172"/>
      <c r="AL39" s="172"/>
      <c r="AM39" s="172"/>
      <c r="AN39" s="172"/>
      <c r="AO39" s="172"/>
      <c r="AP39" s="172"/>
    </row>
    <row r="40" spans="1:42" s="62" customFormat="1" ht="12" x14ac:dyDescent="0.15">
      <c r="E40" s="64">
        <v>6</v>
      </c>
      <c r="F40" s="64"/>
      <c r="G40" s="2" t="s">
        <v>176</v>
      </c>
      <c r="AA40" s="172"/>
      <c r="AB40" s="172"/>
      <c r="AC40" s="172"/>
      <c r="AD40" s="172"/>
      <c r="AE40" s="172"/>
      <c r="AF40" s="172"/>
      <c r="AG40" s="172"/>
      <c r="AH40" s="172"/>
      <c r="AI40" s="172"/>
      <c r="AJ40" s="172"/>
      <c r="AK40" s="172"/>
      <c r="AL40" s="172"/>
      <c r="AM40" s="172"/>
      <c r="AN40" s="172"/>
      <c r="AO40" s="172"/>
      <c r="AP40" s="172"/>
    </row>
    <row r="41" spans="1:42" s="62" customFormat="1" ht="5.25" customHeight="1" x14ac:dyDescent="0.15">
      <c r="E41" s="64"/>
      <c r="F41" s="64"/>
      <c r="AA41" s="172"/>
      <c r="AB41" s="172"/>
      <c r="AC41" s="172"/>
      <c r="AD41" s="172"/>
      <c r="AE41" s="172"/>
      <c r="AF41" s="172"/>
      <c r="AG41" s="172"/>
      <c r="AH41" s="172"/>
      <c r="AI41" s="172"/>
      <c r="AJ41" s="172"/>
      <c r="AK41" s="172"/>
      <c r="AL41" s="172"/>
      <c r="AM41" s="172"/>
      <c r="AN41" s="172"/>
      <c r="AO41" s="172"/>
      <c r="AP41" s="172"/>
    </row>
    <row r="42" spans="1:42" x14ac:dyDescent="0.15">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42" x14ac:dyDescent="0.15">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42" ht="17.25" x14ac:dyDescent="0.15">
      <c r="A44" s="54"/>
      <c r="B44" s="285" t="s">
        <v>71</v>
      </c>
      <c r="C44" s="285"/>
      <c r="D44" s="285"/>
      <c r="E44" s="285"/>
      <c r="F44" s="285"/>
      <c r="G44" s="285"/>
      <c r="H44" s="285"/>
      <c r="I44" s="285"/>
      <c r="J44" s="285"/>
      <c r="K44" s="285"/>
      <c r="L44" s="285"/>
      <c r="M44" s="285"/>
      <c r="N44" s="285"/>
      <c r="O44" s="285"/>
      <c r="P44" s="285"/>
      <c r="Q44" s="285"/>
      <c r="R44" s="285"/>
      <c r="S44" s="285"/>
      <c r="T44" s="285"/>
      <c r="U44" s="285"/>
      <c r="V44" s="285"/>
      <c r="W44" s="285"/>
      <c r="X44" s="285"/>
      <c r="Z44" s="54"/>
    </row>
    <row r="45" spans="1:42" x14ac:dyDescent="0.15">
      <c r="A45" s="54"/>
      <c r="Y45" s="54"/>
      <c r="Z45" s="54"/>
    </row>
    <row r="46" spans="1:42" s="62" customFormat="1" ht="12" x14ac:dyDescent="0.15">
      <c r="C46" s="287" t="s">
        <v>73</v>
      </c>
      <c r="D46" s="287"/>
      <c r="E46" s="287"/>
      <c r="F46" s="287"/>
      <c r="G46" s="287"/>
      <c r="I46" s="276">
        <f>+AD6</f>
        <v>46043</v>
      </c>
      <c r="J46" s="276"/>
      <c r="K46" s="276"/>
      <c r="L46" s="276"/>
      <c r="M46" s="276"/>
      <c r="N46" s="276"/>
      <c r="O46" s="126" t="s">
        <v>283</v>
      </c>
      <c r="AA46" s="172"/>
      <c r="AB46" s="172"/>
      <c r="AC46" s="172"/>
      <c r="AD46" s="172"/>
      <c r="AE46" s="172"/>
      <c r="AF46" s="172"/>
      <c r="AG46" s="172"/>
      <c r="AH46" s="172"/>
      <c r="AI46" s="172"/>
      <c r="AJ46" s="172"/>
      <c r="AK46" s="172"/>
      <c r="AL46" s="172"/>
      <c r="AM46" s="172"/>
      <c r="AN46" s="172"/>
      <c r="AO46" s="172"/>
      <c r="AP46" s="172"/>
    </row>
    <row r="47" spans="1:42" s="62" customFormat="1" ht="9.75" customHeight="1" x14ac:dyDescent="0.15">
      <c r="C47" s="64"/>
      <c r="D47" s="64"/>
      <c r="E47" s="64"/>
      <c r="F47" s="64"/>
      <c r="G47" s="64"/>
      <c r="I47" s="65"/>
      <c r="J47" s="65"/>
      <c r="K47" s="65"/>
      <c r="L47" s="65"/>
      <c r="M47" s="65"/>
      <c r="N47" s="65"/>
      <c r="O47" s="63"/>
      <c r="AA47" s="172"/>
      <c r="AB47" s="172"/>
      <c r="AC47" s="172"/>
      <c r="AD47" s="172"/>
      <c r="AE47" s="172"/>
      <c r="AF47" s="172"/>
      <c r="AG47" s="172"/>
      <c r="AH47" s="172"/>
      <c r="AI47" s="172"/>
      <c r="AJ47" s="172"/>
      <c r="AK47" s="172"/>
      <c r="AL47" s="172"/>
      <c r="AM47" s="172"/>
      <c r="AN47" s="172"/>
      <c r="AO47" s="172"/>
      <c r="AP47" s="172"/>
    </row>
    <row r="48" spans="1:42" s="62" customFormat="1" ht="12" x14ac:dyDescent="0.15">
      <c r="C48" s="287" t="s">
        <v>79</v>
      </c>
      <c r="D48" s="287"/>
      <c r="E48" s="287"/>
      <c r="F48" s="287"/>
      <c r="G48" s="287"/>
      <c r="I48" s="62" t="s">
        <v>80</v>
      </c>
      <c r="AA48" s="172"/>
      <c r="AB48" s="172"/>
      <c r="AC48" s="172"/>
      <c r="AD48" s="172"/>
      <c r="AE48" s="172"/>
      <c r="AF48" s="172"/>
      <c r="AG48" s="172"/>
      <c r="AH48" s="172"/>
      <c r="AI48" s="172"/>
      <c r="AJ48" s="172"/>
      <c r="AK48" s="172"/>
      <c r="AL48" s="172"/>
      <c r="AM48" s="172"/>
      <c r="AN48" s="172"/>
      <c r="AO48" s="172"/>
      <c r="AP48" s="172"/>
    </row>
    <row r="49" spans="3:42" s="62" customFormat="1" ht="9.6" customHeight="1" x14ac:dyDescent="0.15">
      <c r="C49" s="64"/>
      <c r="AA49" s="172"/>
      <c r="AB49" s="172"/>
      <c r="AC49" s="172"/>
      <c r="AD49" s="172"/>
      <c r="AE49" s="172"/>
      <c r="AF49" s="172"/>
      <c r="AG49" s="172"/>
      <c r="AH49" s="172"/>
      <c r="AI49" s="172"/>
      <c r="AJ49" s="172"/>
      <c r="AK49" s="172"/>
      <c r="AL49" s="172"/>
      <c r="AM49" s="172"/>
      <c r="AN49" s="172"/>
      <c r="AO49" s="172"/>
      <c r="AP49" s="172"/>
    </row>
    <row r="50" spans="3:42" s="62" customFormat="1" ht="12" x14ac:dyDescent="0.15">
      <c r="C50" s="287" t="s">
        <v>74</v>
      </c>
      <c r="D50" s="287"/>
      <c r="E50" s="287"/>
      <c r="F50" s="287"/>
      <c r="G50" s="287"/>
      <c r="I50" s="163" t="s">
        <v>247</v>
      </c>
      <c r="AA50" s="172"/>
      <c r="AB50" s="172"/>
      <c r="AC50" s="172"/>
      <c r="AD50" s="172"/>
      <c r="AE50" s="172"/>
      <c r="AF50" s="172"/>
      <c r="AG50" s="172"/>
      <c r="AH50" s="172"/>
      <c r="AI50" s="172"/>
      <c r="AJ50" s="172"/>
      <c r="AK50" s="172"/>
      <c r="AL50" s="172"/>
      <c r="AM50" s="172"/>
      <c r="AN50" s="172"/>
      <c r="AO50" s="172"/>
      <c r="AP50" s="172"/>
    </row>
    <row r="51" spans="3:42" s="62" customFormat="1" ht="9.6" customHeight="1" x14ac:dyDescent="0.15">
      <c r="AA51" s="172"/>
      <c r="AB51" s="172"/>
      <c r="AC51" s="172"/>
      <c r="AD51" s="172"/>
      <c r="AE51" s="172"/>
      <c r="AF51" s="172"/>
      <c r="AG51" s="172"/>
      <c r="AH51" s="172"/>
      <c r="AI51" s="172"/>
      <c r="AJ51" s="172"/>
      <c r="AK51" s="172"/>
      <c r="AL51" s="172"/>
      <c r="AM51" s="172"/>
      <c r="AN51" s="172"/>
      <c r="AO51" s="172"/>
      <c r="AP51" s="172"/>
    </row>
    <row r="52" spans="3:42" s="62" customFormat="1" ht="12" customHeight="1" x14ac:dyDescent="0.15">
      <c r="E52" s="2" t="s">
        <v>190</v>
      </c>
      <c r="I52" s="286" t="s">
        <v>81</v>
      </c>
      <c r="J52" s="286"/>
      <c r="K52" s="286"/>
      <c r="L52" s="286"/>
      <c r="M52" s="286"/>
      <c r="N52" s="286"/>
      <c r="O52" s="287" t="str">
        <f>+AH6</f>
        <v>面　憲一郎</v>
      </c>
      <c r="P52" s="287"/>
      <c r="Q52" s="287"/>
      <c r="R52" s="287"/>
      <c r="AA52" s="172"/>
      <c r="AB52" s="172"/>
      <c r="AC52" s="172"/>
      <c r="AD52" s="172"/>
      <c r="AE52" s="172"/>
      <c r="AF52" s="172"/>
      <c r="AG52" s="172"/>
      <c r="AH52" s="172"/>
      <c r="AI52" s="172"/>
      <c r="AJ52" s="172"/>
      <c r="AK52" s="172"/>
      <c r="AL52" s="172"/>
      <c r="AM52" s="172"/>
      <c r="AN52" s="172"/>
      <c r="AO52" s="172"/>
      <c r="AP52" s="172"/>
    </row>
    <row r="53" spans="3:42" s="62" customFormat="1" ht="12" customHeight="1" x14ac:dyDescent="0.15">
      <c r="I53" s="286" t="s">
        <v>172</v>
      </c>
      <c r="J53" s="286"/>
      <c r="K53" s="286"/>
      <c r="L53" s="286"/>
      <c r="M53" s="286"/>
      <c r="N53" s="286"/>
      <c r="O53" s="287" t="str">
        <f>+AL6</f>
        <v>高田　賢吾</v>
      </c>
      <c r="P53" s="287"/>
      <c r="Q53" s="287"/>
      <c r="R53" s="287"/>
      <c r="AA53" s="172"/>
      <c r="AB53" s="172"/>
      <c r="AC53" s="172"/>
      <c r="AD53" s="172"/>
      <c r="AE53" s="172"/>
      <c r="AF53" s="172"/>
      <c r="AG53" s="172"/>
      <c r="AH53" s="172"/>
      <c r="AI53" s="172"/>
      <c r="AJ53" s="172"/>
      <c r="AK53" s="172"/>
      <c r="AL53" s="172"/>
      <c r="AM53" s="172"/>
      <c r="AN53" s="172"/>
      <c r="AO53" s="172"/>
      <c r="AP53" s="172"/>
    </row>
    <row r="54" spans="3:42" s="62" customFormat="1" ht="5.25" customHeight="1" x14ac:dyDescent="0.15">
      <c r="I54" s="66"/>
      <c r="J54" s="66"/>
      <c r="K54" s="66"/>
      <c r="L54" s="66"/>
      <c r="AA54" s="172"/>
      <c r="AB54" s="172"/>
      <c r="AC54" s="172"/>
      <c r="AD54" s="172"/>
      <c r="AE54" s="172"/>
      <c r="AF54" s="172"/>
      <c r="AG54" s="172"/>
      <c r="AH54" s="172"/>
      <c r="AI54" s="172"/>
      <c r="AJ54" s="172"/>
      <c r="AK54" s="172"/>
      <c r="AL54" s="172"/>
      <c r="AM54" s="172"/>
      <c r="AN54" s="172"/>
      <c r="AO54" s="172"/>
      <c r="AP54" s="172"/>
    </row>
    <row r="55" spans="3:42" s="62" customFormat="1" ht="12" customHeight="1" x14ac:dyDescent="0.15">
      <c r="I55" s="273" t="s">
        <v>17</v>
      </c>
      <c r="J55" s="273"/>
      <c r="K55" s="273"/>
      <c r="L55" s="273"/>
      <c r="M55" s="273"/>
      <c r="N55" s="273"/>
      <c r="O55" s="273"/>
      <c r="P55" s="273"/>
      <c r="Q55" s="273"/>
      <c r="R55" s="273"/>
      <c r="S55" s="273"/>
      <c r="T55" s="273"/>
      <c r="U55" s="273"/>
      <c r="V55" s="273"/>
      <c r="W55" s="273"/>
      <c r="X55" s="273"/>
      <c r="Y55" s="273"/>
      <c r="Z55" s="273"/>
      <c r="AA55" s="172"/>
      <c r="AB55" s="172"/>
      <c r="AC55" s="172"/>
      <c r="AD55" s="172"/>
      <c r="AE55" s="172"/>
      <c r="AF55" s="172"/>
      <c r="AG55" s="172"/>
      <c r="AH55" s="172"/>
      <c r="AI55" s="172"/>
      <c r="AJ55" s="172"/>
      <c r="AK55" s="172"/>
      <c r="AL55" s="172"/>
      <c r="AM55" s="172"/>
      <c r="AN55" s="172"/>
      <c r="AO55" s="172"/>
      <c r="AP55" s="172"/>
    </row>
    <row r="56" spans="3:42" s="62" customFormat="1" ht="12" x14ac:dyDescent="0.15">
      <c r="I56" s="273" t="s">
        <v>18</v>
      </c>
      <c r="J56" s="273"/>
      <c r="K56" s="273"/>
      <c r="L56" s="273"/>
      <c r="M56" s="273"/>
      <c r="N56" s="273"/>
      <c r="O56" s="273"/>
      <c r="P56" s="273"/>
      <c r="Q56" s="273"/>
      <c r="R56" s="273"/>
      <c r="S56" s="273"/>
      <c r="T56" s="273"/>
      <c r="U56" s="273"/>
      <c r="V56" s="273"/>
      <c r="W56" s="273"/>
      <c r="X56" s="273"/>
      <c r="Y56" s="273"/>
      <c r="Z56" s="273"/>
      <c r="AA56" s="172"/>
      <c r="AB56" s="172"/>
      <c r="AC56" s="172"/>
      <c r="AD56" s="172"/>
      <c r="AE56" s="172"/>
      <c r="AF56" s="172"/>
      <c r="AG56" s="172"/>
      <c r="AH56" s="172"/>
      <c r="AI56" s="172"/>
      <c r="AJ56" s="172"/>
      <c r="AK56" s="172"/>
      <c r="AL56" s="172"/>
      <c r="AM56" s="172"/>
      <c r="AN56" s="172"/>
      <c r="AO56" s="172"/>
      <c r="AP56" s="172"/>
    </row>
    <row r="57" spans="3:42" s="62" customFormat="1" ht="5.25" customHeight="1" x14ac:dyDescent="0.15">
      <c r="AA57" s="172"/>
      <c r="AB57" s="172"/>
      <c r="AC57" s="172"/>
      <c r="AD57" s="172"/>
      <c r="AE57" s="172"/>
      <c r="AF57" s="172"/>
      <c r="AG57" s="172"/>
      <c r="AH57" s="172"/>
      <c r="AI57" s="172"/>
      <c r="AJ57" s="172"/>
      <c r="AK57" s="172"/>
      <c r="AL57" s="172"/>
      <c r="AM57" s="172"/>
      <c r="AN57" s="172"/>
      <c r="AO57" s="172"/>
      <c r="AP57" s="172"/>
    </row>
    <row r="58" spans="3:42" s="62" customFormat="1" ht="12" x14ac:dyDescent="0.15">
      <c r="E58" s="62" t="s">
        <v>72</v>
      </c>
      <c r="AA58" s="172"/>
      <c r="AB58" s="172"/>
      <c r="AC58" s="172"/>
      <c r="AD58" s="172"/>
      <c r="AE58" s="172"/>
      <c r="AF58" s="172"/>
      <c r="AG58" s="172"/>
      <c r="AH58" s="172"/>
      <c r="AI58" s="172"/>
      <c r="AJ58" s="172"/>
      <c r="AK58" s="172"/>
      <c r="AL58" s="172"/>
      <c r="AM58" s="172"/>
      <c r="AN58" s="172"/>
      <c r="AO58" s="172"/>
      <c r="AP58" s="172"/>
    </row>
    <row r="59" spans="3:42" s="62" customFormat="1" ht="6" customHeight="1" x14ac:dyDescent="0.15">
      <c r="AA59" s="172"/>
      <c r="AB59" s="172"/>
      <c r="AC59" s="172"/>
      <c r="AD59" s="172"/>
      <c r="AE59" s="172"/>
      <c r="AF59" s="172"/>
      <c r="AG59" s="172"/>
      <c r="AH59" s="172"/>
      <c r="AI59" s="172"/>
      <c r="AJ59" s="172"/>
      <c r="AK59" s="172"/>
      <c r="AL59" s="172"/>
      <c r="AM59" s="172"/>
      <c r="AN59" s="172"/>
      <c r="AO59" s="172"/>
      <c r="AP59" s="172"/>
    </row>
    <row r="60" spans="3:42" s="62" customFormat="1" ht="12" x14ac:dyDescent="0.15">
      <c r="E60" s="64">
        <v>1</v>
      </c>
      <c r="F60" s="64"/>
      <c r="G60" s="2" t="s">
        <v>188</v>
      </c>
      <c r="AA60" s="172"/>
      <c r="AB60" s="172"/>
      <c r="AC60" s="172"/>
      <c r="AD60" s="172"/>
      <c r="AE60" s="172"/>
      <c r="AF60" s="172"/>
      <c r="AG60" s="172"/>
      <c r="AH60" s="172"/>
      <c r="AI60" s="172"/>
      <c r="AJ60" s="172"/>
      <c r="AK60" s="172"/>
      <c r="AL60" s="172"/>
      <c r="AM60" s="172"/>
      <c r="AN60" s="172"/>
      <c r="AO60" s="172"/>
      <c r="AP60" s="172"/>
    </row>
    <row r="61" spans="3:42" s="62" customFormat="1" ht="5.25" customHeight="1" x14ac:dyDescent="0.15">
      <c r="E61" s="64"/>
      <c r="F61" s="64"/>
      <c r="AA61" s="172"/>
      <c r="AB61" s="172"/>
      <c r="AC61" s="172"/>
      <c r="AD61" s="172"/>
      <c r="AE61" s="172"/>
      <c r="AF61" s="172"/>
      <c r="AG61" s="172"/>
      <c r="AH61" s="172"/>
      <c r="AI61" s="172"/>
      <c r="AJ61" s="172"/>
      <c r="AK61" s="172"/>
      <c r="AL61" s="172"/>
      <c r="AM61" s="172"/>
      <c r="AN61" s="172"/>
      <c r="AO61" s="172"/>
      <c r="AP61" s="172"/>
    </row>
    <row r="62" spans="3:42" s="62" customFormat="1" ht="12" x14ac:dyDescent="0.15">
      <c r="E62" s="64">
        <v>2</v>
      </c>
      <c r="F62" s="64"/>
      <c r="G62" s="62" t="s">
        <v>82</v>
      </c>
      <c r="AA62" s="172"/>
      <c r="AB62" s="172"/>
      <c r="AC62" s="172"/>
      <c r="AD62" s="172"/>
      <c r="AE62" s="172"/>
      <c r="AF62" s="172"/>
      <c r="AG62" s="172"/>
      <c r="AH62" s="172"/>
      <c r="AI62" s="172"/>
      <c r="AJ62" s="172"/>
      <c r="AK62" s="172"/>
      <c r="AL62" s="172"/>
      <c r="AM62" s="172"/>
      <c r="AN62" s="172"/>
      <c r="AO62" s="172"/>
      <c r="AP62" s="172"/>
    </row>
    <row r="63" spans="3:42" s="62" customFormat="1" ht="5.25" customHeight="1" x14ac:dyDescent="0.15">
      <c r="E63" s="64"/>
      <c r="F63" s="64"/>
      <c r="AA63" s="172"/>
      <c r="AB63" s="172"/>
      <c r="AC63" s="172"/>
      <c r="AD63" s="172"/>
      <c r="AE63" s="172"/>
      <c r="AF63" s="172"/>
      <c r="AG63" s="172"/>
      <c r="AH63" s="172"/>
      <c r="AI63" s="172"/>
      <c r="AJ63" s="172"/>
      <c r="AK63" s="172"/>
      <c r="AL63" s="172"/>
      <c r="AM63" s="172"/>
      <c r="AN63" s="172"/>
      <c r="AO63" s="172"/>
      <c r="AP63" s="172"/>
    </row>
    <row r="64" spans="3:42" s="62" customFormat="1" ht="12" x14ac:dyDescent="0.15">
      <c r="E64" s="64">
        <v>3</v>
      </c>
      <c r="F64" s="64"/>
      <c r="G64" s="62" t="s">
        <v>83</v>
      </c>
      <c r="AA64" s="172"/>
      <c r="AB64" s="172"/>
      <c r="AC64" s="172"/>
      <c r="AD64" s="172"/>
      <c r="AE64" s="172"/>
      <c r="AF64" s="172"/>
      <c r="AG64" s="172"/>
      <c r="AH64" s="172"/>
      <c r="AI64" s="172"/>
      <c r="AJ64" s="172"/>
      <c r="AK64" s="172"/>
      <c r="AL64" s="172"/>
      <c r="AM64" s="172"/>
      <c r="AN64" s="172"/>
      <c r="AO64" s="172"/>
      <c r="AP64" s="172"/>
    </row>
    <row r="65" spans="1:42" s="62" customFormat="1" ht="5.25" customHeight="1" x14ac:dyDescent="0.15">
      <c r="E65" s="64"/>
      <c r="F65" s="64"/>
      <c r="AA65" s="172"/>
      <c r="AB65" s="172"/>
      <c r="AC65" s="172"/>
      <c r="AD65" s="172"/>
      <c r="AE65" s="172"/>
      <c r="AF65" s="172"/>
      <c r="AG65" s="172"/>
      <c r="AH65" s="172"/>
      <c r="AI65" s="172"/>
      <c r="AJ65" s="172"/>
      <c r="AK65" s="172"/>
      <c r="AL65" s="172"/>
      <c r="AM65" s="172"/>
      <c r="AN65" s="172"/>
      <c r="AO65" s="172"/>
      <c r="AP65" s="172"/>
    </row>
    <row r="66" spans="1:42" s="62" customFormat="1" ht="12" x14ac:dyDescent="0.15">
      <c r="E66" s="64">
        <v>4</v>
      </c>
      <c r="F66" s="64"/>
      <c r="G66" s="62" t="s">
        <v>84</v>
      </c>
      <c r="AA66" s="172"/>
      <c r="AB66" s="172"/>
      <c r="AC66" s="172"/>
      <c r="AD66" s="172"/>
      <c r="AE66" s="172"/>
      <c r="AF66" s="172"/>
      <c r="AG66" s="172"/>
      <c r="AH66" s="172"/>
      <c r="AI66" s="172"/>
      <c r="AJ66" s="172"/>
      <c r="AK66" s="172"/>
      <c r="AL66" s="172"/>
      <c r="AM66" s="172"/>
      <c r="AN66" s="172"/>
      <c r="AO66" s="172"/>
      <c r="AP66" s="172"/>
    </row>
    <row r="67" spans="1:42" s="62" customFormat="1" ht="5.25" customHeight="1" x14ac:dyDescent="0.15">
      <c r="E67" s="64"/>
      <c r="F67" s="64"/>
      <c r="AA67" s="172"/>
      <c r="AB67" s="172"/>
      <c r="AC67" s="172"/>
      <c r="AD67" s="172"/>
      <c r="AE67" s="172"/>
      <c r="AF67" s="172"/>
      <c r="AG67" s="172"/>
      <c r="AH67" s="172"/>
      <c r="AI67" s="172"/>
      <c r="AJ67" s="172"/>
      <c r="AK67" s="172"/>
      <c r="AL67" s="172"/>
      <c r="AM67" s="172"/>
      <c r="AN67" s="172"/>
      <c r="AO67" s="172"/>
      <c r="AP67" s="172"/>
    </row>
    <row r="68" spans="1:42" s="62" customFormat="1" ht="12" x14ac:dyDescent="0.15">
      <c r="E68" s="64">
        <v>5</v>
      </c>
      <c r="F68" s="64"/>
      <c r="G68" s="2" t="s">
        <v>183</v>
      </c>
      <c r="AA68" s="172"/>
      <c r="AB68" s="172"/>
      <c r="AC68" s="172"/>
      <c r="AD68" s="172"/>
      <c r="AE68" s="172"/>
      <c r="AF68" s="172"/>
      <c r="AG68" s="172"/>
      <c r="AH68" s="172"/>
      <c r="AI68" s="172"/>
      <c r="AJ68" s="172"/>
      <c r="AK68" s="172"/>
      <c r="AL68" s="172"/>
      <c r="AM68" s="172"/>
      <c r="AN68" s="172"/>
      <c r="AO68" s="172"/>
      <c r="AP68" s="172"/>
    </row>
    <row r="69" spans="1:42" s="62" customFormat="1" ht="5.25" customHeight="1" x14ac:dyDescent="0.15">
      <c r="E69" s="64"/>
      <c r="F69" s="64"/>
      <c r="AA69" s="172"/>
      <c r="AB69" s="172"/>
      <c r="AC69" s="172"/>
      <c r="AD69" s="172"/>
      <c r="AE69" s="172"/>
      <c r="AF69" s="172"/>
      <c r="AG69" s="172"/>
      <c r="AH69" s="172"/>
      <c r="AI69" s="172"/>
      <c r="AJ69" s="172"/>
      <c r="AK69" s="172"/>
      <c r="AL69" s="172"/>
      <c r="AM69" s="172"/>
      <c r="AN69" s="172"/>
      <c r="AO69" s="172"/>
      <c r="AP69" s="172"/>
    </row>
    <row r="70" spans="1:42" s="62" customFormat="1" ht="12" x14ac:dyDescent="0.15">
      <c r="E70" s="64">
        <v>6</v>
      </c>
      <c r="F70" s="64"/>
      <c r="G70" s="62" t="s">
        <v>85</v>
      </c>
      <c r="AA70" s="172"/>
      <c r="AB70" s="172"/>
      <c r="AC70" s="172"/>
      <c r="AD70" s="172"/>
      <c r="AE70" s="172"/>
      <c r="AF70" s="172"/>
      <c r="AG70" s="172"/>
      <c r="AH70" s="172"/>
      <c r="AI70" s="172"/>
      <c r="AJ70" s="172"/>
      <c r="AK70" s="172"/>
      <c r="AL70" s="172"/>
      <c r="AM70" s="172"/>
      <c r="AN70" s="172"/>
      <c r="AO70" s="172"/>
      <c r="AP70" s="172"/>
    </row>
    <row r="71" spans="1:42" ht="5.25" customHeight="1" x14ac:dyDescent="0.15">
      <c r="A71" s="62"/>
      <c r="B71" s="62"/>
      <c r="C71" s="62"/>
      <c r="D71" s="62"/>
      <c r="E71" s="64"/>
      <c r="F71" s="64"/>
      <c r="G71" s="62"/>
      <c r="H71" s="62"/>
      <c r="I71" s="62"/>
      <c r="J71" s="62"/>
      <c r="K71" s="62"/>
      <c r="L71" s="62"/>
      <c r="M71" s="62"/>
      <c r="N71" s="62"/>
      <c r="O71" s="62"/>
      <c r="P71" s="62"/>
      <c r="Q71" s="62"/>
      <c r="R71" s="62"/>
      <c r="S71" s="54"/>
      <c r="T71" s="54"/>
      <c r="U71" s="54"/>
      <c r="V71" s="54"/>
      <c r="W71" s="54"/>
      <c r="X71" s="54"/>
      <c r="Y71" s="54"/>
      <c r="Z71" s="54"/>
    </row>
    <row r="72" spans="1:42" x14ac:dyDescent="0.15">
      <c r="A72" s="62"/>
      <c r="B72" s="62"/>
      <c r="C72" s="62"/>
      <c r="D72" s="62"/>
      <c r="E72" s="64">
        <v>7</v>
      </c>
      <c r="F72" s="64"/>
      <c r="G72" s="62" t="s">
        <v>86</v>
      </c>
      <c r="H72" s="62"/>
      <c r="I72" s="62"/>
      <c r="J72" s="62"/>
      <c r="K72" s="62"/>
      <c r="L72" s="62"/>
      <c r="M72" s="62"/>
      <c r="N72" s="62"/>
      <c r="O72" s="62"/>
      <c r="P72" s="62"/>
      <c r="Q72" s="62"/>
      <c r="R72" s="62"/>
    </row>
  </sheetData>
  <mergeCells count="38">
    <mergeCell ref="AB5:AC5"/>
    <mergeCell ref="AB6:AC6"/>
    <mergeCell ref="C13:G13"/>
    <mergeCell ref="C15:G15"/>
    <mergeCell ref="C17:G17"/>
    <mergeCell ref="I56:Z56"/>
    <mergeCell ref="I55:Z55"/>
    <mergeCell ref="I53:N53"/>
    <mergeCell ref="O20:R20"/>
    <mergeCell ref="O21:R21"/>
    <mergeCell ref="O52:R52"/>
    <mergeCell ref="O53:R53"/>
    <mergeCell ref="I52:N52"/>
    <mergeCell ref="G28:Y30"/>
    <mergeCell ref="C48:G48"/>
    <mergeCell ref="C50:G50"/>
    <mergeCell ref="I23:Z23"/>
    <mergeCell ref="I21:M21"/>
    <mergeCell ref="C46:G46"/>
    <mergeCell ref="G32:Y32"/>
    <mergeCell ref="I18:K18"/>
    <mergeCell ref="I17:K17"/>
    <mergeCell ref="I24:Z24"/>
    <mergeCell ref="AA3:AA4"/>
    <mergeCell ref="I13:N13"/>
    <mergeCell ref="I46:N46"/>
    <mergeCell ref="AD5:AG5"/>
    <mergeCell ref="AD6:AG6"/>
    <mergeCell ref="AD3:AO3"/>
    <mergeCell ref="AD4:AG4"/>
    <mergeCell ref="AH4:AK4"/>
    <mergeCell ref="AL4:AO4"/>
    <mergeCell ref="AH5:AK5"/>
    <mergeCell ref="AL5:AO5"/>
    <mergeCell ref="AL6:AO6"/>
    <mergeCell ref="AH6:AK6"/>
    <mergeCell ref="B44:X44"/>
    <mergeCell ref="I20:M20"/>
  </mergeCells>
  <phoneticPr fontId="2"/>
  <pageMargins left="0.59055118110236227" right="0.47244094488188981" top="0.74803149606299213" bottom="0.74803149606299213" header="0.31496062992125984" footer="0.31496062992125984"/>
  <pageSetup paperSize="9" orientation="portrait" horizontalDpi="4294967293"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B1:J91"/>
  <sheetViews>
    <sheetView view="pageLayout" zoomScaleNormal="100" workbookViewId="0">
      <selection activeCell="G26" sqref="G26"/>
    </sheetView>
  </sheetViews>
  <sheetFormatPr defaultRowHeight="21" customHeight="1" x14ac:dyDescent="0.15"/>
  <cols>
    <col min="1" max="1" width="1" customWidth="1"/>
    <col min="2" max="2" width="9.42578125" customWidth="1"/>
    <col min="3" max="10" width="8.140625" customWidth="1"/>
    <col min="11" max="11" width="0.5703125" customWidth="1"/>
  </cols>
  <sheetData>
    <row r="1" spans="2:10" ht="3" customHeight="1" x14ac:dyDescent="0.15"/>
    <row r="2" spans="2:10" ht="19.5" customHeight="1" x14ac:dyDescent="0.15">
      <c r="B2" s="4" t="s">
        <v>7</v>
      </c>
      <c r="C2" s="4">
        <v>1</v>
      </c>
      <c r="D2" s="4">
        <v>2</v>
      </c>
      <c r="E2" s="4">
        <v>3</v>
      </c>
      <c r="F2" s="4">
        <v>4</v>
      </c>
      <c r="G2" s="4">
        <v>5</v>
      </c>
      <c r="H2" s="4">
        <v>6</v>
      </c>
      <c r="I2" s="4">
        <v>7</v>
      </c>
      <c r="J2" s="4">
        <v>8</v>
      </c>
    </row>
    <row r="3" spans="2:10" ht="19.5" customHeight="1" x14ac:dyDescent="0.15">
      <c r="B3" s="4" t="s">
        <v>8</v>
      </c>
      <c r="C3" s="4" t="s">
        <v>9</v>
      </c>
      <c r="D3" s="4" t="s">
        <v>10</v>
      </c>
      <c r="E3" s="4" t="s">
        <v>9</v>
      </c>
      <c r="F3" s="4" t="s">
        <v>11</v>
      </c>
      <c r="G3" s="4" t="s">
        <v>9</v>
      </c>
      <c r="H3" s="4" t="s">
        <v>9</v>
      </c>
      <c r="I3" s="4" t="s">
        <v>12</v>
      </c>
      <c r="J3" s="4" t="s">
        <v>10</v>
      </c>
    </row>
    <row r="4" spans="2:10" ht="19.5" customHeight="1" x14ac:dyDescent="0.15">
      <c r="B4" s="4" t="s">
        <v>13</v>
      </c>
      <c r="C4" s="4">
        <v>8</v>
      </c>
      <c r="D4" s="4">
        <v>6</v>
      </c>
      <c r="E4" s="4">
        <v>5</v>
      </c>
      <c r="F4" s="4">
        <v>4</v>
      </c>
      <c r="G4" s="4" t="s">
        <v>14</v>
      </c>
      <c r="H4" s="4" t="s">
        <v>14</v>
      </c>
      <c r="I4" s="4">
        <v>3</v>
      </c>
      <c r="J4" s="4">
        <v>2</v>
      </c>
    </row>
    <row r="5" spans="2:10" ht="4.3499999999999996" customHeight="1" x14ac:dyDescent="0.15"/>
    <row r="9" spans="2:10" ht="6.75" customHeight="1" x14ac:dyDescent="0.15"/>
    <row r="11" spans="2:10" ht="6.75" customHeight="1" x14ac:dyDescent="0.15"/>
    <row r="13" spans="2:10" ht="6.75" customHeight="1" x14ac:dyDescent="0.15"/>
    <row r="15" spans="2:10" ht="6.75" customHeight="1" x14ac:dyDescent="0.15"/>
    <row r="18" ht="6.7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ht="15" customHeight="1" x14ac:dyDescent="0.15"/>
    <row r="34" ht="15" customHeight="1" x14ac:dyDescent="0.15"/>
    <row r="35" ht="15" customHeight="1" x14ac:dyDescent="0.15"/>
    <row r="36" ht="6.75" customHeight="1" x14ac:dyDescent="0.15"/>
    <row r="37" ht="15" customHeight="1" x14ac:dyDescent="0.15"/>
    <row r="38" ht="6.75" customHeight="1" x14ac:dyDescent="0.15"/>
    <row r="39" ht="15" customHeight="1" x14ac:dyDescent="0.15"/>
    <row r="40" ht="15" customHeight="1" x14ac:dyDescent="0.15"/>
    <row r="41" ht="15" customHeight="1" x14ac:dyDescent="0.15"/>
    <row r="42" ht="15" customHeight="1" x14ac:dyDescent="0.15"/>
    <row r="43" ht="6.75" customHeight="1" x14ac:dyDescent="0.15"/>
    <row r="44" ht="21.75" customHeight="1" x14ac:dyDescent="0.15"/>
    <row r="45" ht="21.75" customHeight="1" x14ac:dyDescent="0.15"/>
    <row r="46" ht="21.75" customHeight="1" x14ac:dyDescent="0.15"/>
    <row r="47" ht="6.7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9" ht="7.5" customHeight="1" x14ac:dyDescent="0.15"/>
    <row r="63" ht="7.5" customHeight="1" x14ac:dyDescent="0.15"/>
    <row r="69" ht="6" customHeight="1" x14ac:dyDescent="0.15"/>
    <row r="70" ht="7.5" customHeight="1" x14ac:dyDescent="0.15"/>
    <row r="71" ht="64.5" customHeight="1" x14ac:dyDescent="0.15"/>
    <row r="72" ht="7.5" customHeight="1" x14ac:dyDescent="0.15"/>
    <row r="73" ht="38.25" customHeight="1" x14ac:dyDescent="0.15"/>
    <row r="75" ht="7.5" customHeight="1" x14ac:dyDescent="0.15"/>
    <row r="76" ht="36.75" customHeight="1" x14ac:dyDescent="0.15"/>
    <row r="83" ht="7.5" customHeight="1" x14ac:dyDescent="0.15"/>
    <row r="84" ht="18.75" customHeight="1" x14ac:dyDescent="0.15"/>
    <row r="85" ht="6.75" customHeight="1" x14ac:dyDescent="0.15"/>
    <row r="86" ht="15.75" customHeight="1" x14ac:dyDescent="0.15"/>
    <row r="87" ht="15.75" customHeight="1" x14ac:dyDescent="0.15"/>
    <row r="88" ht="15.75" customHeight="1" x14ac:dyDescent="0.15"/>
    <row r="89" ht="15.75" customHeight="1" x14ac:dyDescent="0.15"/>
    <row r="90" ht="15.75" customHeight="1" x14ac:dyDescent="0.15"/>
    <row r="91" ht="6.75" customHeight="1" x14ac:dyDescent="0.15"/>
  </sheetData>
  <phoneticPr fontId="2"/>
  <pageMargins left="0.70866141732283472" right="0.43307086614173229" top="0.74803149606299213" bottom="0.6692913385826772"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73"/>
  <sheetViews>
    <sheetView view="pageBreakPreview" zoomScale="98" zoomScaleNormal="100" zoomScaleSheetLayoutView="98" workbookViewId="0">
      <selection activeCell="D6" sqref="D6:E6"/>
    </sheetView>
  </sheetViews>
  <sheetFormatPr defaultColWidth="17.85546875" defaultRowHeight="24.95" customHeight="1" x14ac:dyDescent="0.15"/>
  <cols>
    <col min="1" max="1" width="5.42578125" style="9" customWidth="1"/>
    <col min="2" max="4" width="8.140625" style="8" customWidth="1"/>
    <col min="5" max="5" width="17.5703125" style="8" customWidth="1"/>
    <col min="6" max="8" width="13" style="8" customWidth="1"/>
    <col min="9" max="9" width="15.140625" style="8" customWidth="1"/>
    <col min="10" max="231" width="17.85546875" style="8"/>
    <col min="232" max="232" width="5.42578125" style="8" customWidth="1"/>
    <col min="233" max="233" width="15.5703125" style="8" customWidth="1"/>
    <col min="234" max="234" width="29.42578125" style="8" customWidth="1"/>
    <col min="235" max="236" width="14.42578125" style="8" customWidth="1"/>
    <col min="237" max="237" width="20.140625" style="8" customWidth="1"/>
    <col min="238" max="487" width="17.85546875" style="8"/>
    <col min="488" max="488" width="5.42578125" style="8" customWidth="1"/>
    <col min="489" max="489" width="15.5703125" style="8" customWidth="1"/>
    <col min="490" max="490" width="29.42578125" style="8" customWidth="1"/>
    <col min="491" max="492" width="14.42578125" style="8" customWidth="1"/>
    <col min="493" max="493" width="20.140625" style="8" customWidth="1"/>
    <col min="494" max="743" width="17.85546875" style="8"/>
    <col min="744" max="744" width="5.42578125" style="8" customWidth="1"/>
    <col min="745" max="745" width="15.5703125" style="8" customWidth="1"/>
    <col min="746" max="746" width="29.42578125" style="8" customWidth="1"/>
    <col min="747" max="748" width="14.42578125" style="8" customWidth="1"/>
    <col min="749" max="749" width="20.140625" style="8" customWidth="1"/>
    <col min="750" max="999" width="17.85546875" style="8"/>
    <col min="1000" max="1000" width="5.42578125" style="8" customWidth="1"/>
    <col min="1001" max="1001" width="15.5703125" style="8" customWidth="1"/>
    <col min="1002" max="1002" width="29.42578125" style="8" customWidth="1"/>
    <col min="1003" max="1004" width="14.42578125" style="8" customWidth="1"/>
    <col min="1005" max="1005" width="20.140625" style="8" customWidth="1"/>
    <col min="1006" max="1255" width="17.85546875" style="8"/>
    <col min="1256" max="1256" width="5.42578125" style="8" customWidth="1"/>
    <col min="1257" max="1257" width="15.5703125" style="8" customWidth="1"/>
    <col min="1258" max="1258" width="29.42578125" style="8" customWidth="1"/>
    <col min="1259" max="1260" width="14.42578125" style="8" customWidth="1"/>
    <col min="1261" max="1261" width="20.140625" style="8" customWidth="1"/>
    <col min="1262" max="1511" width="17.85546875" style="8"/>
    <col min="1512" max="1512" width="5.42578125" style="8" customWidth="1"/>
    <col min="1513" max="1513" width="15.5703125" style="8" customWidth="1"/>
    <col min="1514" max="1514" width="29.42578125" style="8" customWidth="1"/>
    <col min="1515" max="1516" width="14.42578125" style="8" customWidth="1"/>
    <col min="1517" max="1517" width="20.140625" style="8" customWidth="1"/>
    <col min="1518" max="1767" width="17.85546875" style="8"/>
    <col min="1768" max="1768" width="5.42578125" style="8" customWidth="1"/>
    <col min="1769" max="1769" width="15.5703125" style="8" customWidth="1"/>
    <col min="1770" max="1770" width="29.42578125" style="8" customWidth="1"/>
    <col min="1771" max="1772" width="14.42578125" style="8" customWidth="1"/>
    <col min="1773" max="1773" width="20.140625" style="8" customWidth="1"/>
    <col min="1774" max="2023" width="17.85546875" style="8"/>
    <col min="2024" max="2024" width="5.42578125" style="8" customWidth="1"/>
    <col min="2025" max="2025" width="15.5703125" style="8" customWidth="1"/>
    <col min="2026" max="2026" width="29.42578125" style="8" customWidth="1"/>
    <col min="2027" max="2028" width="14.42578125" style="8" customWidth="1"/>
    <col min="2029" max="2029" width="20.140625" style="8" customWidth="1"/>
    <col min="2030" max="2279" width="17.85546875" style="8"/>
    <col min="2280" max="2280" width="5.42578125" style="8" customWidth="1"/>
    <col min="2281" max="2281" width="15.5703125" style="8" customWidth="1"/>
    <col min="2282" max="2282" width="29.42578125" style="8" customWidth="1"/>
    <col min="2283" max="2284" width="14.42578125" style="8" customWidth="1"/>
    <col min="2285" max="2285" width="20.140625" style="8" customWidth="1"/>
    <col min="2286" max="2535" width="17.85546875" style="8"/>
    <col min="2536" max="2536" width="5.42578125" style="8" customWidth="1"/>
    <col min="2537" max="2537" width="15.5703125" style="8" customWidth="1"/>
    <col min="2538" max="2538" width="29.42578125" style="8" customWidth="1"/>
    <col min="2539" max="2540" width="14.42578125" style="8" customWidth="1"/>
    <col min="2541" max="2541" width="20.140625" style="8" customWidth="1"/>
    <col min="2542" max="2791" width="17.85546875" style="8"/>
    <col min="2792" max="2792" width="5.42578125" style="8" customWidth="1"/>
    <col min="2793" max="2793" width="15.5703125" style="8" customWidth="1"/>
    <col min="2794" max="2794" width="29.42578125" style="8" customWidth="1"/>
    <col min="2795" max="2796" width="14.42578125" style="8" customWidth="1"/>
    <col min="2797" max="2797" width="20.140625" style="8" customWidth="1"/>
    <col min="2798" max="3047" width="17.85546875" style="8"/>
    <col min="3048" max="3048" width="5.42578125" style="8" customWidth="1"/>
    <col min="3049" max="3049" width="15.5703125" style="8" customWidth="1"/>
    <col min="3050" max="3050" width="29.42578125" style="8" customWidth="1"/>
    <col min="3051" max="3052" width="14.42578125" style="8" customWidth="1"/>
    <col min="3053" max="3053" width="20.140625" style="8" customWidth="1"/>
    <col min="3054" max="3303" width="17.85546875" style="8"/>
    <col min="3304" max="3304" width="5.42578125" style="8" customWidth="1"/>
    <col min="3305" max="3305" width="15.5703125" style="8" customWidth="1"/>
    <col min="3306" max="3306" width="29.42578125" style="8" customWidth="1"/>
    <col min="3307" max="3308" width="14.42578125" style="8" customWidth="1"/>
    <col min="3309" max="3309" width="20.140625" style="8" customWidth="1"/>
    <col min="3310" max="3559" width="17.85546875" style="8"/>
    <col min="3560" max="3560" width="5.42578125" style="8" customWidth="1"/>
    <col min="3561" max="3561" width="15.5703125" style="8" customWidth="1"/>
    <col min="3562" max="3562" width="29.42578125" style="8" customWidth="1"/>
    <col min="3563" max="3564" width="14.42578125" style="8" customWidth="1"/>
    <col min="3565" max="3565" width="20.140625" style="8" customWidth="1"/>
    <col min="3566" max="3815" width="17.85546875" style="8"/>
    <col min="3816" max="3816" width="5.42578125" style="8" customWidth="1"/>
    <col min="3817" max="3817" width="15.5703125" style="8" customWidth="1"/>
    <col min="3818" max="3818" width="29.42578125" style="8" customWidth="1"/>
    <col min="3819" max="3820" width="14.42578125" style="8" customWidth="1"/>
    <col min="3821" max="3821" width="20.140625" style="8" customWidth="1"/>
    <col min="3822" max="4071" width="17.85546875" style="8"/>
    <col min="4072" max="4072" width="5.42578125" style="8" customWidth="1"/>
    <col min="4073" max="4073" width="15.5703125" style="8" customWidth="1"/>
    <col min="4074" max="4074" width="29.42578125" style="8" customWidth="1"/>
    <col min="4075" max="4076" width="14.42578125" style="8" customWidth="1"/>
    <col min="4077" max="4077" width="20.140625" style="8" customWidth="1"/>
    <col min="4078" max="4327" width="17.85546875" style="8"/>
    <col min="4328" max="4328" width="5.42578125" style="8" customWidth="1"/>
    <col min="4329" max="4329" width="15.5703125" style="8" customWidth="1"/>
    <col min="4330" max="4330" width="29.42578125" style="8" customWidth="1"/>
    <col min="4331" max="4332" width="14.42578125" style="8" customWidth="1"/>
    <col min="4333" max="4333" width="20.140625" style="8" customWidth="1"/>
    <col min="4334" max="4583" width="17.85546875" style="8"/>
    <col min="4584" max="4584" width="5.42578125" style="8" customWidth="1"/>
    <col min="4585" max="4585" width="15.5703125" style="8" customWidth="1"/>
    <col min="4586" max="4586" width="29.42578125" style="8" customWidth="1"/>
    <col min="4587" max="4588" width="14.42578125" style="8" customWidth="1"/>
    <col min="4589" max="4589" width="20.140625" style="8" customWidth="1"/>
    <col min="4590" max="4839" width="17.85546875" style="8"/>
    <col min="4840" max="4840" width="5.42578125" style="8" customWidth="1"/>
    <col min="4841" max="4841" width="15.5703125" style="8" customWidth="1"/>
    <col min="4842" max="4842" width="29.42578125" style="8" customWidth="1"/>
    <col min="4843" max="4844" width="14.42578125" style="8" customWidth="1"/>
    <col min="4845" max="4845" width="20.140625" style="8" customWidth="1"/>
    <col min="4846" max="5095" width="17.85546875" style="8"/>
    <col min="5096" max="5096" width="5.42578125" style="8" customWidth="1"/>
    <col min="5097" max="5097" width="15.5703125" style="8" customWidth="1"/>
    <col min="5098" max="5098" width="29.42578125" style="8" customWidth="1"/>
    <col min="5099" max="5100" width="14.42578125" style="8" customWidth="1"/>
    <col min="5101" max="5101" width="20.140625" style="8" customWidth="1"/>
    <col min="5102" max="5351" width="17.85546875" style="8"/>
    <col min="5352" max="5352" width="5.42578125" style="8" customWidth="1"/>
    <col min="5353" max="5353" width="15.5703125" style="8" customWidth="1"/>
    <col min="5354" max="5354" width="29.42578125" style="8" customWidth="1"/>
    <col min="5355" max="5356" width="14.42578125" style="8" customWidth="1"/>
    <col min="5357" max="5357" width="20.140625" style="8" customWidth="1"/>
    <col min="5358" max="5607" width="17.85546875" style="8"/>
    <col min="5608" max="5608" width="5.42578125" style="8" customWidth="1"/>
    <col min="5609" max="5609" width="15.5703125" style="8" customWidth="1"/>
    <col min="5610" max="5610" width="29.42578125" style="8" customWidth="1"/>
    <col min="5611" max="5612" width="14.42578125" style="8" customWidth="1"/>
    <col min="5613" max="5613" width="20.140625" style="8" customWidth="1"/>
    <col min="5614" max="5863" width="17.85546875" style="8"/>
    <col min="5864" max="5864" width="5.42578125" style="8" customWidth="1"/>
    <col min="5865" max="5865" width="15.5703125" style="8" customWidth="1"/>
    <col min="5866" max="5866" width="29.42578125" style="8" customWidth="1"/>
    <col min="5867" max="5868" width="14.42578125" style="8" customWidth="1"/>
    <col min="5869" max="5869" width="20.140625" style="8" customWidth="1"/>
    <col min="5870" max="6119" width="17.85546875" style="8"/>
    <col min="6120" max="6120" width="5.42578125" style="8" customWidth="1"/>
    <col min="6121" max="6121" width="15.5703125" style="8" customWidth="1"/>
    <col min="6122" max="6122" width="29.42578125" style="8" customWidth="1"/>
    <col min="6123" max="6124" width="14.42578125" style="8" customWidth="1"/>
    <col min="6125" max="6125" width="20.140625" style="8" customWidth="1"/>
    <col min="6126" max="6375" width="17.85546875" style="8"/>
    <col min="6376" max="6376" width="5.42578125" style="8" customWidth="1"/>
    <col min="6377" max="6377" width="15.5703125" style="8" customWidth="1"/>
    <col min="6378" max="6378" width="29.42578125" style="8" customWidth="1"/>
    <col min="6379" max="6380" width="14.42578125" style="8" customWidth="1"/>
    <col min="6381" max="6381" width="20.140625" style="8" customWidth="1"/>
    <col min="6382" max="6631" width="17.85546875" style="8"/>
    <col min="6632" max="6632" width="5.42578125" style="8" customWidth="1"/>
    <col min="6633" max="6633" width="15.5703125" style="8" customWidth="1"/>
    <col min="6634" max="6634" width="29.42578125" style="8" customWidth="1"/>
    <col min="6635" max="6636" width="14.42578125" style="8" customWidth="1"/>
    <col min="6637" max="6637" width="20.140625" style="8" customWidth="1"/>
    <col min="6638" max="6887" width="17.85546875" style="8"/>
    <col min="6888" max="6888" width="5.42578125" style="8" customWidth="1"/>
    <col min="6889" max="6889" width="15.5703125" style="8" customWidth="1"/>
    <col min="6890" max="6890" width="29.42578125" style="8" customWidth="1"/>
    <col min="6891" max="6892" width="14.42578125" style="8" customWidth="1"/>
    <col min="6893" max="6893" width="20.140625" style="8" customWidth="1"/>
    <col min="6894" max="7143" width="17.85546875" style="8"/>
    <col min="7144" max="7144" width="5.42578125" style="8" customWidth="1"/>
    <col min="7145" max="7145" width="15.5703125" style="8" customWidth="1"/>
    <col min="7146" max="7146" width="29.42578125" style="8" customWidth="1"/>
    <col min="7147" max="7148" width="14.42578125" style="8" customWidth="1"/>
    <col min="7149" max="7149" width="20.140625" style="8" customWidth="1"/>
    <col min="7150" max="7399" width="17.85546875" style="8"/>
    <col min="7400" max="7400" width="5.42578125" style="8" customWidth="1"/>
    <col min="7401" max="7401" width="15.5703125" style="8" customWidth="1"/>
    <col min="7402" max="7402" width="29.42578125" style="8" customWidth="1"/>
    <col min="7403" max="7404" width="14.42578125" style="8" customWidth="1"/>
    <col min="7405" max="7405" width="20.140625" style="8" customWidth="1"/>
    <col min="7406" max="7655" width="17.85546875" style="8"/>
    <col min="7656" max="7656" width="5.42578125" style="8" customWidth="1"/>
    <col min="7657" max="7657" width="15.5703125" style="8" customWidth="1"/>
    <col min="7658" max="7658" width="29.42578125" style="8" customWidth="1"/>
    <col min="7659" max="7660" width="14.42578125" style="8" customWidth="1"/>
    <col min="7661" max="7661" width="20.140625" style="8" customWidth="1"/>
    <col min="7662" max="7911" width="17.85546875" style="8"/>
    <col min="7912" max="7912" width="5.42578125" style="8" customWidth="1"/>
    <col min="7913" max="7913" width="15.5703125" style="8" customWidth="1"/>
    <col min="7914" max="7914" width="29.42578125" style="8" customWidth="1"/>
    <col min="7915" max="7916" width="14.42578125" style="8" customWidth="1"/>
    <col min="7917" max="7917" width="20.140625" style="8" customWidth="1"/>
    <col min="7918" max="8167" width="17.85546875" style="8"/>
    <col min="8168" max="8168" width="5.42578125" style="8" customWidth="1"/>
    <col min="8169" max="8169" width="15.5703125" style="8" customWidth="1"/>
    <col min="8170" max="8170" width="29.42578125" style="8" customWidth="1"/>
    <col min="8171" max="8172" width="14.42578125" style="8" customWidth="1"/>
    <col min="8173" max="8173" width="20.140625" style="8" customWidth="1"/>
    <col min="8174" max="8423" width="17.85546875" style="8"/>
    <col min="8424" max="8424" width="5.42578125" style="8" customWidth="1"/>
    <col min="8425" max="8425" width="15.5703125" style="8" customWidth="1"/>
    <col min="8426" max="8426" width="29.42578125" style="8" customWidth="1"/>
    <col min="8427" max="8428" width="14.42578125" style="8" customWidth="1"/>
    <col min="8429" max="8429" width="20.140625" style="8" customWidth="1"/>
    <col min="8430" max="8679" width="17.85546875" style="8"/>
    <col min="8680" max="8680" width="5.42578125" style="8" customWidth="1"/>
    <col min="8681" max="8681" width="15.5703125" style="8" customWidth="1"/>
    <col min="8682" max="8682" width="29.42578125" style="8" customWidth="1"/>
    <col min="8683" max="8684" width="14.42578125" style="8" customWidth="1"/>
    <col min="8685" max="8685" width="20.140625" style="8" customWidth="1"/>
    <col min="8686" max="8935" width="17.85546875" style="8"/>
    <col min="8936" max="8936" width="5.42578125" style="8" customWidth="1"/>
    <col min="8937" max="8937" width="15.5703125" style="8" customWidth="1"/>
    <col min="8938" max="8938" width="29.42578125" style="8" customWidth="1"/>
    <col min="8939" max="8940" width="14.42578125" style="8" customWidth="1"/>
    <col min="8941" max="8941" width="20.140625" style="8" customWidth="1"/>
    <col min="8942" max="9191" width="17.85546875" style="8"/>
    <col min="9192" max="9192" width="5.42578125" style="8" customWidth="1"/>
    <col min="9193" max="9193" width="15.5703125" style="8" customWidth="1"/>
    <col min="9194" max="9194" width="29.42578125" style="8" customWidth="1"/>
    <col min="9195" max="9196" width="14.42578125" style="8" customWidth="1"/>
    <col min="9197" max="9197" width="20.140625" style="8" customWidth="1"/>
    <col min="9198" max="9447" width="17.85546875" style="8"/>
    <col min="9448" max="9448" width="5.42578125" style="8" customWidth="1"/>
    <col min="9449" max="9449" width="15.5703125" style="8" customWidth="1"/>
    <col min="9450" max="9450" width="29.42578125" style="8" customWidth="1"/>
    <col min="9451" max="9452" width="14.42578125" style="8" customWidth="1"/>
    <col min="9453" max="9453" width="20.140625" style="8" customWidth="1"/>
    <col min="9454" max="9703" width="17.85546875" style="8"/>
    <col min="9704" max="9704" width="5.42578125" style="8" customWidth="1"/>
    <col min="9705" max="9705" width="15.5703125" style="8" customWidth="1"/>
    <col min="9706" max="9706" width="29.42578125" style="8" customWidth="1"/>
    <col min="9707" max="9708" width="14.42578125" style="8" customWidth="1"/>
    <col min="9709" max="9709" width="20.140625" style="8" customWidth="1"/>
    <col min="9710" max="9959" width="17.85546875" style="8"/>
    <col min="9960" max="9960" width="5.42578125" style="8" customWidth="1"/>
    <col min="9961" max="9961" width="15.5703125" style="8" customWidth="1"/>
    <col min="9962" max="9962" width="29.42578125" style="8" customWidth="1"/>
    <col min="9963" max="9964" width="14.42578125" style="8" customWidth="1"/>
    <col min="9965" max="9965" width="20.140625" style="8" customWidth="1"/>
    <col min="9966" max="10215" width="17.85546875" style="8"/>
    <col min="10216" max="10216" width="5.42578125" style="8" customWidth="1"/>
    <col min="10217" max="10217" width="15.5703125" style="8" customWidth="1"/>
    <col min="10218" max="10218" width="29.42578125" style="8" customWidth="1"/>
    <col min="10219" max="10220" width="14.42578125" style="8" customWidth="1"/>
    <col min="10221" max="10221" width="20.140625" style="8" customWidth="1"/>
    <col min="10222" max="10471" width="17.85546875" style="8"/>
    <col min="10472" max="10472" width="5.42578125" style="8" customWidth="1"/>
    <col min="10473" max="10473" width="15.5703125" style="8" customWidth="1"/>
    <col min="10474" max="10474" width="29.42578125" style="8" customWidth="1"/>
    <col min="10475" max="10476" width="14.42578125" style="8" customWidth="1"/>
    <col min="10477" max="10477" width="20.140625" style="8" customWidth="1"/>
    <col min="10478" max="10727" width="17.85546875" style="8"/>
    <col min="10728" max="10728" width="5.42578125" style="8" customWidth="1"/>
    <col min="10729" max="10729" width="15.5703125" style="8" customWidth="1"/>
    <col min="10730" max="10730" width="29.42578125" style="8" customWidth="1"/>
    <col min="10731" max="10732" width="14.42578125" style="8" customWidth="1"/>
    <col min="10733" max="10733" width="20.140625" style="8" customWidth="1"/>
    <col min="10734" max="10983" width="17.85546875" style="8"/>
    <col min="10984" max="10984" width="5.42578125" style="8" customWidth="1"/>
    <col min="10985" max="10985" width="15.5703125" style="8" customWidth="1"/>
    <col min="10986" max="10986" width="29.42578125" style="8" customWidth="1"/>
    <col min="10987" max="10988" width="14.42578125" style="8" customWidth="1"/>
    <col min="10989" max="10989" width="20.140625" style="8" customWidth="1"/>
    <col min="10990" max="11239" width="17.85546875" style="8"/>
    <col min="11240" max="11240" width="5.42578125" style="8" customWidth="1"/>
    <col min="11241" max="11241" width="15.5703125" style="8" customWidth="1"/>
    <col min="11242" max="11242" width="29.42578125" style="8" customWidth="1"/>
    <col min="11243" max="11244" width="14.42578125" style="8" customWidth="1"/>
    <col min="11245" max="11245" width="20.140625" style="8" customWidth="1"/>
    <col min="11246" max="11495" width="17.85546875" style="8"/>
    <col min="11496" max="11496" width="5.42578125" style="8" customWidth="1"/>
    <col min="11497" max="11497" width="15.5703125" style="8" customWidth="1"/>
    <col min="11498" max="11498" width="29.42578125" style="8" customWidth="1"/>
    <col min="11499" max="11500" width="14.42578125" style="8" customWidth="1"/>
    <col min="11501" max="11501" width="20.140625" style="8" customWidth="1"/>
    <col min="11502" max="11751" width="17.85546875" style="8"/>
    <col min="11752" max="11752" width="5.42578125" style="8" customWidth="1"/>
    <col min="11753" max="11753" width="15.5703125" style="8" customWidth="1"/>
    <col min="11754" max="11754" width="29.42578125" style="8" customWidth="1"/>
    <col min="11755" max="11756" width="14.42578125" style="8" customWidth="1"/>
    <col min="11757" max="11757" width="20.140625" style="8" customWidth="1"/>
    <col min="11758" max="12007" width="17.85546875" style="8"/>
    <col min="12008" max="12008" width="5.42578125" style="8" customWidth="1"/>
    <col min="12009" max="12009" width="15.5703125" style="8" customWidth="1"/>
    <col min="12010" max="12010" width="29.42578125" style="8" customWidth="1"/>
    <col min="12011" max="12012" width="14.42578125" style="8" customWidth="1"/>
    <col min="12013" max="12013" width="20.140625" style="8" customWidth="1"/>
    <col min="12014" max="12263" width="17.85546875" style="8"/>
    <col min="12264" max="12264" width="5.42578125" style="8" customWidth="1"/>
    <col min="12265" max="12265" width="15.5703125" style="8" customWidth="1"/>
    <col min="12266" max="12266" width="29.42578125" style="8" customWidth="1"/>
    <col min="12267" max="12268" width="14.42578125" style="8" customWidth="1"/>
    <col min="12269" max="12269" width="20.140625" style="8" customWidth="1"/>
    <col min="12270" max="12519" width="17.85546875" style="8"/>
    <col min="12520" max="12520" width="5.42578125" style="8" customWidth="1"/>
    <col min="12521" max="12521" width="15.5703125" style="8" customWidth="1"/>
    <col min="12522" max="12522" width="29.42578125" style="8" customWidth="1"/>
    <col min="12523" max="12524" width="14.42578125" style="8" customWidth="1"/>
    <col min="12525" max="12525" width="20.140625" style="8" customWidth="1"/>
    <col min="12526" max="12775" width="17.85546875" style="8"/>
    <col min="12776" max="12776" width="5.42578125" style="8" customWidth="1"/>
    <col min="12777" max="12777" width="15.5703125" style="8" customWidth="1"/>
    <col min="12778" max="12778" width="29.42578125" style="8" customWidth="1"/>
    <col min="12779" max="12780" width="14.42578125" style="8" customWidth="1"/>
    <col min="12781" max="12781" width="20.140625" style="8" customWidth="1"/>
    <col min="12782" max="13031" width="17.85546875" style="8"/>
    <col min="13032" max="13032" width="5.42578125" style="8" customWidth="1"/>
    <col min="13033" max="13033" width="15.5703125" style="8" customWidth="1"/>
    <col min="13034" max="13034" width="29.42578125" style="8" customWidth="1"/>
    <col min="13035" max="13036" width="14.42578125" style="8" customWidth="1"/>
    <col min="13037" max="13037" width="20.140625" style="8" customWidth="1"/>
    <col min="13038" max="13287" width="17.85546875" style="8"/>
    <col min="13288" max="13288" width="5.42578125" style="8" customWidth="1"/>
    <col min="13289" max="13289" width="15.5703125" style="8" customWidth="1"/>
    <col min="13290" max="13290" width="29.42578125" style="8" customWidth="1"/>
    <col min="13291" max="13292" width="14.42578125" style="8" customWidth="1"/>
    <col min="13293" max="13293" width="20.140625" style="8" customWidth="1"/>
    <col min="13294" max="13543" width="17.85546875" style="8"/>
    <col min="13544" max="13544" width="5.42578125" style="8" customWidth="1"/>
    <col min="13545" max="13545" width="15.5703125" style="8" customWidth="1"/>
    <col min="13546" max="13546" width="29.42578125" style="8" customWidth="1"/>
    <col min="13547" max="13548" width="14.42578125" style="8" customWidth="1"/>
    <col min="13549" max="13549" width="20.140625" style="8" customWidth="1"/>
    <col min="13550" max="13799" width="17.85546875" style="8"/>
    <col min="13800" max="13800" width="5.42578125" style="8" customWidth="1"/>
    <col min="13801" max="13801" width="15.5703125" style="8" customWidth="1"/>
    <col min="13802" max="13802" width="29.42578125" style="8" customWidth="1"/>
    <col min="13803" max="13804" width="14.42578125" style="8" customWidth="1"/>
    <col min="13805" max="13805" width="20.140625" style="8" customWidth="1"/>
    <col min="13806" max="14055" width="17.85546875" style="8"/>
    <col min="14056" max="14056" width="5.42578125" style="8" customWidth="1"/>
    <col min="14057" max="14057" width="15.5703125" style="8" customWidth="1"/>
    <col min="14058" max="14058" width="29.42578125" style="8" customWidth="1"/>
    <col min="14059" max="14060" width="14.42578125" style="8" customWidth="1"/>
    <col min="14061" max="14061" width="20.140625" style="8" customWidth="1"/>
    <col min="14062" max="14311" width="17.85546875" style="8"/>
    <col min="14312" max="14312" width="5.42578125" style="8" customWidth="1"/>
    <col min="14313" max="14313" width="15.5703125" style="8" customWidth="1"/>
    <col min="14314" max="14314" width="29.42578125" style="8" customWidth="1"/>
    <col min="14315" max="14316" width="14.42578125" style="8" customWidth="1"/>
    <col min="14317" max="14317" width="20.140625" style="8" customWidth="1"/>
    <col min="14318" max="14567" width="17.85546875" style="8"/>
    <col min="14568" max="14568" width="5.42578125" style="8" customWidth="1"/>
    <col min="14569" max="14569" width="15.5703125" style="8" customWidth="1"/>
    <col min="14570" max="14570" width="29.42578125" style="8" customWidth="1"/>
    <col min="14571" max="14572" width="14.42578125" style="8" customWidth="1"/>
    <col min="14573" max="14573" width="20.140625" style="8" customWidth="1"/>
    <col min="14574" max="14823" width="17.85546875" style="8"/>
    <col min="14824" max="14824" width="5.42578125" style="8" customWidth="1"/>
    <col min="14825" max="14825" width="15.5703125" style="8" customWidth="1"/>
    <col min="14826" max="14826" width="29.42578125" style="8" customWidth="1"/>
    <col min="14827" max="14828" width="14.42578125" style="8" customWidth="1"/>
    <col min="14829" max="14829" width="20.140625" style="8" customWidth="1"/>
    <col min="14830" max="15079" width="17.85546875" style="8"/>
    <col min="15080" max="15080" width="5.42578125" style="8" customWidth="1"/>
    <col min="15081" max="15081" width="15.5703125" style="8" customWidth="1"/>
    <col min="15082" max="15082" width="29.42578125" style="8" customWidth="1"/>
    <col min="15083" max="15084" width="14.42578125" style="8" customWidth="1"/>
    <col min="15085" max="15085" width="20.140625" style="8" customWidth="1"/>
    <col min="15086" max="15335" width="17.85546875" style="8"/>
    <col min="15336" max="15336" width="5.42578125" style="8" customWidth="1"/>
    <col min="15337" max="15337" width="15.5703125" style="8" customWidth="1"/>
    <col min="15338" max="15338" width="29.42578125" style="8" customWidth="1"/>
    <col min="15339" max="15340" width="14.42578125" style="8" customWidth="1"/>
    <col min="15341" max="15341" width="20.140625" style="8" customWidth="1"/>
    <col min="15342" max="15591" width="17.85546875" style="8"/>
    <col min="15592" max="15592" width="5.42578125" style="8" customWidth="1"/>
    <col min="15593" max="15593" width="15.5703125" style="8" customWidth="1"/>
    <col min="15594" max="15594" width="29.42578125" style="8" customWidth="1"/>
    <col min="15595" max="15596" width="14.42578125" style="8" customWidth="1"/>
    <col min="15597" max="15597" width="20.140625" style="8" customWidth="1"/>
    <col min="15598" max="15847" width="17.85546875" style="8"/>
    <col min="15848" max="15848" width="5.42578125" style="8" customWidth="1"/>
    <col min="15849" max="15849" width="15.5703125" style="8" customWidth="1"/>
    <col min="15850" max="15850" width="29.42578125" style="8" customWidth="1"/>
    <col min="15851" max="15852" width="14.42578125" style="8" customWidth="1"/>
    <col min="15853" max="15853" width="20.140625" style="8" customWidth="1"/>
    <col min="15854" max="16103" width="17.85546875" style="8"/>
    <col min="16104" max="16104" width="5.42578125" style="8" customWidth="1"/>
    <col min="16105" max="16105" width="15.5703125" style="8" customWidth="1"/>
    <col min="16106" max="16106" width="29.42578125" style="8" customWidth="1"/>
    <col min="16107" max="16108" width="14.42578125" style="8" customWidth="1"/>
    <col min="16109" max="16109" width="20.140625" style="8" customWidth="1"/>
    <col min="16110" max="16384" width="17.85546875" style="8"/>
  </cols>
  <sheetData>
    <row r="1" spans="1:9" ht="25.5" customHeight="1" x14ac:dyDescent="0.15">
      <c r="A1" s="292" t="s">
        <v>291</v>
      </c>
      <c r="B1" s="293"/>
      <c r="C1" s="293"/>
      <c r="D1" s="293"/>
      <c r="E1" s="293"/>
      <c r="F1" s="293"/>
      <c r="G1" s="293"/>
      <c r="H1" s="293"/>
      <c r="I1" s="293"/>
    </row>
    <row r="2" spans="1:9" ht="25.5" customHeight="1" x14ac:dyDescent="0.15">
      <c r="A2" s="292" t="s">
        <v>100</v>
      </c>
      <c r="B2" s="293"/>
      <c r="C2" s="293"/>
      <c r="D2" s="293"/>
      <c r="E2" s="293"/>
      <c r="F2" s="293"/>
      <c r="G2" s="293"/>
      <c r="H2" s="293"/>
      <c r="I2" s="293"/>
    </row>
    <row r="3" spans="1:9" ht="8.25" customHeight="1" thickBot="1" x14ac:dyDescent="0.2"/>
    <row r="4" spans="1:9" ht="24.95" customHeight="1" thickBot="1" x14ac:dyDescent="0.2">
      <c r="A4" s="10"/>
      <c r="B4" s="174"/>
      <c r="C4" s="174"/>
      <c r="D4" s="174"/>
      <c r="E4" s="174"/>
      <c r="F4" s="175" t="s">
        <v>280</v>
      </c>
      <c r="G4" s="294"/>
      <c r="H4" s="295"/>
      <c r="I4" s="296"/>
    </row>
    <row r="5" spans="1:9" s="9" customFormat="1" ht="27" customHeight="1" x14ac:dyDescent="0.15">
      <c r="A5" s="11"/>
      <c r="B5" s="176" t="s">
        <v>110</v>
      </c>
      <c r="C5" s="177" t="s">
        <v>111</v>
      </c>
      <c r="D5" s="297" t="s">
        <v>260</v>
      </c>
      <c r="E5" s="298"/>
      <c r="F5" s="178" t="s">
        <v>101</v>
      </c>
      <c r="G5" s="178" t="s">
        <v>102</v>
      </c>
      <c r="H5" s="179"/>
      <c r="I5" s="180" t="s">
        <v>103</v>
      </c>
    </row>
    <row r="6" spans="1:9" ht="27" customHeight="1" x14ac:dyDescent="0.15">
      <c r="A6" s="12">
        <v>1</v>
      </c>
      <c r="B6" s="181"/>
      <c r="C6" s="182"/>
      <c r="D6" s="290"/>
      <c r="E6" s="291"/>
      <c r="F6" s="183" t="s">
        <v>105</v>
      </c>
      <c r="G6" s="183" t="s">
        <v>105</v>
      </c>
      <c r="H6" s="184"/>
      <c r="I6" s="185"/>
    </row>
    <row r="7" spans="1:9" ht="27" customHeight="1" x14ac:dyDescent="0.15">
      <c r="A7" s="12">
        <v>2</v>
      </c>
      <c r="B7" s="181"/>
      <c r="C7" s="182"/>
      <c r="D7" s="290"/>
      <c r="E7" s="291"/>
      <c r="F7" s="183" t="s">
        <v>105</v>
      </c>
      <c r="G7" s="183" t="s">
        <v>105</v>
      </c>
      <c r="H7" s="184"/>
      <c r="I7" s="185"/>
    </row>
    <row r="8" spans="1:9" ht="27" customHeight="1" x14ac:dyDescent="0.15">
      <c r="A8" s="12">
        <v>3</v>
      </c>
      <c r="B8" s="181"/>
      <c r="C8" s="182"/>
      <c r="D8" s="290"/>
      <c r="E8" s="291"/>
      <c r="F8" s="183" t="s">
        <v>105</v>
      </c>
      <c r="G8" s="183" t="s">
        <v>105</v>
      </c>
      <c r="H8" s="184"/>
      <c r="I8" s="185"/>
    </row>
    <row r="9" spans="1:9" ht="27" customHeight="1" x14ac:dyDescent="0.15">
      <c r="A9" s="12">
        <v>4</v>
      </c>
      <c r="B9" s="181"/>
      <c r="C9" s="182"/>
      <c r="D9" s="290"/>
      <c r="E9" s="291"/>
      <c r="F9" s="183" t="s">
        <v>105</v>
      </c>
      <c r="G9" s="183" t="s">
        <v>105</v>
      </c>
      <c r="H9" s="184"/>
      <c r="I9" s="185"/>
    </row>
    <row r="10" spans="1:9" ht="27" customHeight="1" x14ac:dyDescent="0.15">
      <c r="A10" s="12">
        <v>5</v>
      </c>
      <c r="B10" s="181"/>
      <c r="C10" s="182"/>
      <c r="D10" s="290"/>
      <c r="E10" s="291"/>
      <c r="F10" s="183" t="s">
        <v>105</v>
      </c>
      <c r="G10" s="183" t="s">
        <v>105</v>
      </c>
      <c r="H10" s="184"/>
      <c r="I10" s="185"/>
    </row>
    <row r="11" spans="1:9" ht="27" customHeight="1" x14ac:dyDescent="0.15">
      <c r="A11" s="12">
        <v>6</v>
      </c>
      <c r="B11" s="181"/>
      <c r="C11" s="182"/>
      <c r="D11" s="290"/>
      <c r="E11" s="291"/>
      <c r="F11" s="183" t="s">
        <v>105</v>
      </c>
      <c r="G11" s="183" t="s">
        <v>105</v>
      </c>
      <c r="H11" s="184"/>
      <c r="I11" s="185"/>
    </row>
    <row r="12" spans="1:9" ht="27" customHeight="1" x14ac:dyDescent="0.15">
      <c r="A12" s="12">
        <v>7</v>
      </c>
      <c r="B12" s="181"/>
      <c r="C12" s="182"/>
      <c r="D12" s="290"/>
      <c r="E12" s="291"/>
      <c r="F12" s="183" t="s">
        <v>105</v>
      </c>
      <c r="G12" s="183" t="s">
        <v>105</v>
      </c>
      <c r="H12" s="184"/>
      <c r="I12" s="185"/>
    </row>
    <row r="13" spans="1:9" ht="27" customHeight="1" x14ac:dyDescent="0.15">
      <c r="A13" s="12">
        <v>8</v>
      </c>
      <c r="B13" s="181"/>
      <c r="C13" s="182"/>
      <c r="D13" s="290"/>
      <c r="E13" s="291"/>
      <c r="F13" s="183" t="s">
        <v>105</v>
      </c>
      <c r="G13" s="183" t="s">
        <v>105</v>
      </c>
      <c r="H13" s="184"/>
      <c r="I13" s="185"/>
    </row>
    <row r="14" spans="1:9" ht="27" customHeight="1" x14ac:dyDescent="0.15">
      <c r="A14" s="12">
        <v>9</v>
      </c>
      <c r="B14" s="181"/>
      <c r="C14" s="182"/>
      <c r="D14" s="290"/>
      <c r="E14" s="291"/>
      <c r="F14" s="183" t="s">
        <v>105</v>
      </c>
      <c r="G14" s="183" t="s">
        <v>105</v>
      </c>
      <c r="H14" s="184"/>
      <c r="I14" s="185"/>
    </row>
    <row r="15" spans="1:9" ht="27" customHeight="1" x14ac:dyDescent="0.15">
      <c r="A15" s="12">
        <v>10</v>
      </c>
      <c r="B15" s="181"/>
      <c r="C15" s="182"/>
      <c r="D15" s="290"/>
      <c r="E15" s="291"/>
      <c r="F15" s="183" t="s">
        <v>105</v>
      </c>
      <c r="G15" s="183" t="s">
        <v>105</v>
      </c>
      <c r="H15" s="184"/>
      <c r="I15" s="185"/>
    </row>
    <row r="16" spans="1:9" ht="27" customHeight="1" x14ac:dyDescent="0.15">
      <c r="A16" s="12">
        <v>11</v>
      </c>
      <c r="B16" s="181"/>
      <c r="C16" s="182"/>
      <c r="D16" s="290"/>
      <c r="E16" s="291"/>
      <c r="F16" s="183" t="s">
        <v>105</v>
      </c>
      <c r="G16" s="183" t="s">
        <v>105</v>
      </c>
      <c r="H16" s="184"/>
      <c r="I16" s="185"/>
    </row>
    <row r="17" spans="1:9" ht="27" customHeight="1" x14ac:dyDescent="0.15">
      <c r="A17" s="12">
        <v>12</v>
      </c>
      <c r="B17" s="181"/>
      <c r="C17" s="182"/>
      <c r="D17" s="290"/>
      <c r="E17" s="291"/>
      <c r="F17" s="183" t="s">
        <v>105</v>
      </c>
      <c r="G17" s="183" t="s">
        <v>105</v>
      </c>
      <c r="H17" s="184"/>
      <c r="I17" s="185"/>
    </row>
    <row r="18" spans="1:9" ht="27" customHeight="1" x14ac:dyDescent="0.15">
      <c r="A18" s="12">
        <v>13</v>
      </c>
      <c r="B18" s="181"/>
      <c r="C18" s="182"/>
      <c r="D18" s="290"/>
      <c r="E18" s="291"/>
      <c r="F18" s="183" t="s">
        <v>105</v>
      </c>
      <c r="G18" s="183" t="s">
        <v>105</v>
      </c>
      <c r="H18" s="184"/>
      <c r="I18" s="185"/>
    </row>
    <row r="19" spans="1:9" ht="27" customHeight="1" x14ac:dyDescent="0.15">
      <c r="A19" s="12">
        <v>14</v>
      </c>
      <c r="B19" s="181"/>
      <c r="C19" s="182"/>
      <c r="D19" s="290"/>
      <c r="E19" s="291"/>
      <c r="F19" s="183" t="s">
        <v>105</v>
      </c>
      <c r="G19" s="183" t="s">
        <v>105</v>
      </c>
      <c r="H19" s="184"/>
      <c r="I19" s="185"/>
    </row>
    <row r="20" spans="1:9" ht="27" customHeight="1" x14ac:dyDescent="0.15">
      <c r="A20" s="12">
        <v>15</v>
      </c>
      <c r="B20" s="181"/>
      <c r="C20" s="182"/>
      <c r="D20" s="290"/>
      <c r="E20" s="291"/>
      <c r="F20" s="183" t="s">
        <v>105</v>
      </c>
      <c r="G20" s="183" t="s">
        <v>105</v>
      </c>
      <c r="H20" s="184"/>
      <c r="I20" s="185"/>
    </row>
    <row r="21" spans="1:9" ht="27" customHeight="1" x14ac:dyDescent="0.15">
      <c r="A21" s="12">
        <v>16</v>
      </c>
      <c r="B21" s="181"/>
      <c r="C21" s="182"/>
      <c r="D21" s="290"/>
      <c r="E21" s="291"/>
      <c r="F21" s="183" t="s">
        <v>105</v>
      </c>
      <c r="G21" s="183" t="s">
        <v>253</v>
      </c>
      <c r="H21" s="184"/>
      <c r="I21" s="185"/>
    </row>
    <row r="22" spans="1:9" ht="27" customHeight="1" x14ac:dyDescent="0.15">
      <c r="A22" s="12">
        <v>17</v>
      </c>
      <c r="B22" s="181"/>
      <c r="C22" s="182"/>
      <c r="D22" s="290"/>
      <c r="E22" s="291"/>
      <c r="F22" s="183" t="s">
        <v>105</v>
      </c>
      <c r="G22" s="183" t="s">
        <v>105</v>
      </c>
      <c r="H22" s="184"/>
      <c r="I22" s="185"/>
    </row>
    <row r="23" spans="1:9" ht="27" customHeight="1" x14ac:dyDescent="0.15">
      <c r="A23" s="12">
        <v>18</v>
      </c>
      <c r="B23" s="181"/>
      <c r="C23" s="182"/>
      <c r="D23" s="290"/>
      <c r="E23" s="291"/>
      <c r="F23" s="183" t="s">
        <v>105</v>
      </c>
      <c r="G23" s="183" t="s">
        <v>105</v>
      </c>
      <c r="H23" s="184"/>
      <c r="I23" s="185"/>
    </row>
    <row r="24" spans="1:9" ht="27" customHeight="1" x14ac:dyDescent="0.15">
      <c r="A24" s="12">
        <v>19</v>
      </c>
      <c r="B24" s="181"/>
      <c r="C24" s="186"/>
      <c r="D24" s="300"/>
      <c r="E24" s="301"/>
      <c r="F24" s="183" t="s">
        <v>105</v>
      </c>
      <c r="G24" s="183" t="s">
        <v>105</v>
      </c>
      <c r="H24" s="184"/>
      <c r="I24" s="185"/>
    </row>
    <row r="25" spans="1:9" ht="27" customHeight="1" thickBot="1" x14ac:dyDescent="0.2">
      <c r="A25" s="15">
        <v>20</v>
      </c>
      <c r="B25" s="187"/>
      <c r="C25" s="188"/>
      <c r="D25" s="302"/>
      <c r="E25" s="303"/>
      <c r="F25" s="189" t="s">
        <v>105</v>
      </c>
      <c r="G25" s="189" t="s">
        <v>105</v>
      </c>
      <c r="H25" s="190"/>
      <c r="I25" s="191"/>
    </row>
    <row r="26" spans="1:9" ht="24.95" customHeight="1" x14ac:dyDescent="0.15">
      <c r="A26" s="304" t="s">
        <v>109</v>
      </c>
      <c r="B26" s="304"/>
      <c r="C26" s="304"/>
      <c r="D26" s="304"/>
      <c r="E26" s="304"/>
      <c r="F26" s="304"/>
      <c r="G26" s="304"/>
      <c r="H26" s="304"/>
      <c r="I26" s="304"/>
    </row>
    <row r="27" spans="1:9" ht="11.25" customHeight="1" x14ac:dyDescent="0.15">
      <c r="A27" s="16"/>
      <c r="B27" s="16"/>
      <c r="C27" s="16"/>
      <c r="D27" s="16"/>
      <c r="E27" s="16"/>
      <c r="F27" s="17"/>
      <c r="G27" s="17"/>
      <c r="H27" s="17"/>
      <c r="I27" s="17"/>
    </row>
    <row r="28" spans="1:9" ht="24.95" customHeight="1" x14ac:dyDescent="0.15">
      <c r="A28" s="211" t="s">
        <v>106</v>
      </c>
      <c r="B28" s="212"/>
      <c r="C28" s="212"/>
      <c r="D28" s="212"/>
      <c r="E28" s="213"/>
      <c r="F28" s="214" t="s">
        <v>293</v>
      </c>
      <c r="G28" s="215" t="s">
        <v>108</v>
      </c>
      <c r="H28" s="216"/>
      <c r="I28" s="217" t="s">
        <v>292</v>
      </c>
    </row>
    <row r="29" spans="1:9" ht="24.95" customHeight="1" x14ac:dyDescent="0.15">
      <c r="A29" s="211" t="s">
        <v>177</v>
      </c>
      <c r="B29" s="212"/>
      <c r="C29" s="212"/>
      <c r="D29" s="212"/>
      <c r="E29" s="213"/>
      <c r="F29" s="214" t="s">
        <v>293</v>
      </c>
      <c r="G29" s="215" t="s">
        <v>108</v>
      </c>
      <c r="H29" s="216"/>
      <c r="I29" s="217" t="s">
        <v>107</v>
      </c>
    </row>
    <row r="30" spans="1:9" ht="24.95" customHeight="1" x14ac:dyDescent="0.15">
      <c r="A30" s="27"/>
      <c r="B30" s="33"/>
      <c r="C30" s="33"/>
      <c r="D30" s="33"/>
      <c r="E30" s="33"/>
      <c r="F30" s="210" t="s">
        <v>104</v>
      </c>
      <c r="G30" s="305">
        <f>SUM(H28:H29)</f>
        <v>0</v>
      </c>
      <c r="H30" s="306"/>
      <c r="I30" s="217" t="s">
        <v>107</v>
      </c>
    </row>
    <row r="31" spans="1:9" ht="24.75" customHeight="1" x14ac:dyDescent="0.15">
      <c r="A31" s="299" t="s">
        <v>178</v>
      </c>
      <c r="B31" s="299"/>
      <c r="C31" s="299"/>
      <c r="D31" s="299"/>
      <c r="E31" s="299"/>
      <c r="F31" s="299"/>
      <c r="G31" s="299"/>
      <c r="H31" s="299"/>
      <c r="I31" s="299"/>
    </row>
    <row r="33" spans="1:1" ht="24.95" customHeight="1" x14ac:dyDescent="0.15">
      <c r="A33" s="8"/>
    </row>
    <row r="34" spans="1:1" ht="24.95" customHeight="1" x14ac:dyDescent="0.15">
      <c r="A34" s="8"/>
    </row>
    <row r="35" spans="1:1" ht="24.95" customHeight="1" x14ac:dyDescent="0.15">
      <c r="A35" s="8"/>
    </row>
    <row r="36" spans="1:1" ht="24.95" customHeight="1" x14ac:dyDescent="0.15">
      <c r="A36" s="8"/>
    </row>
    <row r="37" spans="1:1" ht="24.95" customHeight="1" x14ac:dyDescent="0.15">
      <c r="A37" s="8"/>
    </row>
    <row r="38" spans="1:1" ht="24.95" customHeight="1" x14ac:dyDescent="0.15">
      <c r="A38" s="8"/>
    </row>
    <row r="39" spans="1:1" ht="24.95" customHeight="1" x14ac:dyDescent="0.15">
      <c r="A39" s="8"/>
    </row>
    <row r="40" spans="1:1" ht="24.95" customHeight="1" x14ac:dyDescent="0.15">
      <c r="A40" s="8"/>
    </row>
    <row r="41" spans="1:1" ht="24.95" customHeight="1" x14ac:dyDescent="0.15">
      <c r="A41" s="8"/>
    </row>
    <row r="42" spans="1:1" ht="24.95" customHeight="1" x14ac:dyDescent="0.15">
      <c r="A42" s="8"/>
    </row>
    <row r="43" spans="1:1" ht="24.95" customHeight="1" x14ac:dyDescent="0.15">
      <c r="A43" s="8"/>
    </row>
    <row r="44" spans="1:1" ht="24.95" customHeight="1" x14ac:dyDescent="0.15">
      <c r="A44" s="8"/>
    </row>
    <row r="45" spans="1:1" ht="24.95" customHeight="1" x14ac:dyDescent="0.15">
      <c r="A45" s="8"/>
    </row>
    <row r="46" spans="1:1" ht="24.95" customHeight="1" x14ac:dyDescent="0.15">
      <c r="A46" s="8"/>
    </row>
    <row r="47" spans="1:1" ht="24.95" customHeight="1" x14ac:dyDescent="0.15">
      <c r="A47" s="8"/>
    </row>
    <row r="48" spans="1:1" ht="24.95" customHeight="1" x14ac:dyDescent="0.15">
      <c r="A48" s="8"/>
    </row>
    <row r="49" spans="1:1" ht="24.95" customHeight="1" x14ac:dyDescent="0.15">
      <c r="A49" s="8"/>
    </row>
    <row r="50" spans="1:1" ht="24.95" customHeight="1" x14ac:dyDescent="0.15">
      <c r="A50" s="8"/>
    </row>
    <row r="51" spans="1:1" ht="24.95" customHeight="1" x14ac:dyDescent="0.15">
      <c r="A51" s="8"/>
    </row>
    <row r="52" spans="1:1" ht="24.95" customHeight="1" x14ac:dyDescent="0.15">
      <c r="A52" s="8"/>
    </row>
    <row r="53" spans="1:1" ht="24.95" customHeight="1" x14ac:dyDescent="0.15">
      <c r="A53" s="8"/>
    </row>
    <row r="54" spans="1:1" ht="24.95" customHeight="1" x14ac:dyDescent="0.15">
      <c r="A54" s="8"/>
    </row>
    <row r="55" spans="1:1" ht="24.95" customHeight="1" x14ac:dyDescent="0.15">
      <c r="A55" s="8"/>
    </row>
    <row r="56" spans="1:1" ht="24.95" customHeight="1" x14ac:dyDescent="0.15">
      <c r="A56" s="8"/>
    </row>
    <row r="57" spans="1:1" ht="24.95" customHeight="1" x14ac:dyDescent="0.15">
      <c r="A57" s="8"/>
    </row>
    <row r="58" spans="1:1" ht="24.95" customHeight="1" x14ac:dyDescent="0.15">
      <c r="A58" s="8"/>
    </row>
    <row r="59" spans="1:1" ht="24.95" customHeight="1" x14ac:dyDescent="0.15">
      <c r="A59" s="8"/>
    </row>
    <row r="60" spans="1:1" ht="24.95" customHeight="1" x14ac:dyDescent="0.15">
      <c r="A60" s="8"/>
    </row>
    <row r="61" spans="1:1" ht="24.95" customHeight="1" x14ac:dyDescent="0.15">
      <c r="A61" s="8"/>
    </row>
    <row r="62" spans="1:1" ht="24.95" customHeight="1" x14ac:dyDescent="0.15">
      <c r="A62" s="8"/>
    </row>
    <row r="63" spans="1:1" ht="24.95" customHeight="1" x14ac:dyDescent="0.15">
      <c r="A63" s="8"/>
    </row>
    <row r="64" spans="1:1" ht="24.95" customHeight="1" x14ac:dyDescent="0.15">
      <c r="A64" s="8"/>
    </row>
    <row r="65" spans="1:1" ht="24.95" customHeight="1" x14ac:dyDescent="0.15">
      <c r="A65" s="8"/>
    </row>
    <row r="66" spans="1:1" ht="24.95" customHeight="1" x14ac:dyDescent="0.15">
      <c r="A66" s="8"/>
    </row>
    <row r="67" spans="1:1" ht="24.95" customHeight="1" x14ac:dyDescent="0.15">
      <c r="A67" s="8"/>
    </row>
    <row r="68" spans="1:1" ht="24.95" customHeight="1" x14ac:dyDescent="0.15">
      <c r="A68" s="8"/>
    </row>
    <row r="69" spans="1:1" ht="24.95" customHeight="1" x14ac:dyDescent="0.15">
      <c r="A69" s="8"/>
    </row>
    <row r="70" spans="1:1" ht="24.95" customHeight="1" x14ac:dyDescent="0.15">
      <c r="A70" s="8"/>
    </row>
    <row r="71" spans="1:1" ht="24.95" customHeight="1" x14ac:dyDescent="0.15">
      <c r="A71" s="8"/>
    </row>
    <row r="72" spans="1:1" ht="24.95" customHeight="1" x14ac:dyDescent="0.15">
      <c r="A72" s="8"/>
    </row>
    <row r="73" spans="1:1" ht="24.95" customHeight="1" x14ac:dyDescent="0.15">
      <c r="A73" s="8"/>
    </row>
  </sheetData>
  <mergeCells count="27">
    <mergeCell ref="D16:E16"/>
    <mergeCell ref="D17:E17"/>
    <mergeCell ref="D18:E18"/>
    <mergeCell ref="A31:I31"/>
    <mergeCell ref="D19:E19"/>
    <mergeCell ref="D20:E20"/>
    <mergeCell ref="D21:E21"/>
    <mergeCell ref="D22:E22"/>
    <mergeCell ref="D23:E23"/>
    <mergeCell ref="D24:E24"/>
    <mergeCell ref="D25:E25"/>
    <mergeCell ref="A26:I26"/>
    <mergeCell ref="G30:H30"/>
    <mergeCell ref="D15:E15"/>
    <mergeCell ref="A1:I1"/>
    <mergeCell ref="A2:I2"/>
    <mergeCell ref="G4:I4"/>
    <mergeCell ref="D5:E5"/>
    <mergeCell ref="D6:E6"/>
    <mergeCell ref="D7:E7"/>
    <mergeCell ref="D8:E8"/>
    <mergeCell ref="D9:E9"/>
    <mergeCell ref="D10:E10"/>
    <mergeCell ref="D11:E11"/>
    <mergeCell ref="D12:E12"/>
    <mergeCell ref="D13:E13"/>
    <mergeCell ref="D14:E14"/>
  </mergeCells>
  <phoneticPr fontId="2"/>
  <pageMargins left="0.59055118110236227" right="0.47244094488188981"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258"/>
  <sheetViews>
    <sheetView tabSelected="1" view="pageBreakPreview" zoomScaleNormal="100" zoomScaleSheetLayoutView="100" workbookViewId="0">
      <selection activeCell="D3" sqref="D3:I4"/>
    </sheetView>
  </sheetViews>
  <sheetFormatPr defaultColWidth="4" defaultRowHeight="13.5" x14ac:dyDescent="0.15"/>
  <cols>
    <col min="1" max="25" width="4" style="33" customWidth="1"/>
    <col min="26" max="252" width="4" style="19"/>
    <col min="253" max="276" width="4" style="19" customWidth="1"/>
    <col min="277" max="508" width="4" style="19"/>
    <col min="509" max="532" width="4" style="19" customWidth="1"/>
    <col min="533" max="764" width="4" style="19"/>
    <col min="765" max="788" width="4" style="19" customWidth="1"/>
    <col min="789" max="1020" width="4" style="19"/>
    <col min="1021" max="1044" width="4" style="19" customWidth="1"/>
    <col min="1045" max="1276" width="4" style="19"/>
    <col min="1277" max="1300" width="4" style="19" customWidth="1"/>
    <col min="1301" max="1532" width="4" style="19"/>
    <col min="1533" max="1556" width="4" style="19" customWidth="1"/>
    <col min="1557" max="1788" width="4" style="19"/>
    <col min="1789" max="1812" width="4" style="19" customWidth="1"/>
    <col min="1813" max="2044" width="4" style="19"/>
    <col min="2045" max="2068" width="4" style="19" customWidth="1"/>
    <col min="2069" max="2300" width="4" style="19"/>
    <col min="2301" max="2324" width="4" style="19" customWidth="1"/>
    <col min="2325" max="2556" width="4" style="19"/>
    <col min="2557" max="2580" width="4" style="19" customWidth="1"/>
    <col min="2581" max="2812" width="4" style="19"/>
    <col min="2813" max="2836" width="4" style="19" customWidth="1"/>
    <col min="2837" max="3068" width="4" style="19"/>
    <col min="3069" max="3092" width="4" style="19" customWidth="1"/>
    <col min="3093" max="3324" width="4" style="19"/>
    <col min="3325" max="3348" width="4" style="19" customWidth="1"/>
    <col min="3349" max="3580" width="4" style="19"/>
    <col min="3581" max="3604" width="4" style="19" customWidth="1"/>
    <col min="3605" max="3836" width="4" style="19"/>
    <col min="3837" max="3860" width="4" style="19" customWidth="1"/>
    <col min="3861" max="4092" width="4" style="19"/>
    <col min="4093" max="4116" width="4" style="19" customWidth="1"/>
    <col min="4117" max="4348" width="4" style="19"/>
    <col min="4349" max="4372" width="4" style="19" customWidth="1"/>
    <col min="4373" max="4604" width="4" style="19"/>
    <col min="4605" max="4628" width="4" style="19" customWidth="1"/>
    <col min="4629" max="4860" width="4" style="19"/>
    <col min="4861" max="4884" width="4" style="19" customWidth="1"/>
    <col min="4885" max="5116" width="4" style="19"/>
    <col min="5117" max="5140" width="4" style="19" customWidth="1"/>
    <col min="5141" max="5372" width="4" style="19"/>
    <col min="5373" max="5396" width="4" style="19" customWidth="1"/>
    <col min="5397" max="5628" width="4" style="19"/>
    <col min="5629" max="5652" width="4" style="19" customWidth="1"/>
    <col min="5653" max="5884" width="4" style="19"/>
    <col min="5885" max="5908" width="4" style="19" customWidth="1"/>
    <col min="5909" max="6140" width="4" style="19"/>
    <col min="6141" max="6164" width="4" style="19" customWidth="1"/>
    <col min="6165" max="6396" width="4" style="19"/>
    <col min="6397" max="6420" width="4" style="19" customWidth="1"/>
    <col min="6421" max="6652" width="4" style="19"/>
    <col min="6653" max="6676" width="4" style="19" customWidth="1"/>
    <col min="6677" max="6908" width="4" style="19"/>
    <col min="6909" max="6932" width="4" style="19" customWidth="1"/>
    <col min="6933" max="7164" width="4" style="19"/>
    <col min="7165" max="7188" width="4" style="19" customWidth="1"/>
    <col min="7189" max="7420" width="4" style="19"/>
    <col min="7421" max="7444" width="4" style="19" customWidth="1"/>
    <col min="7445" max="7676" width="4" style="19"/>
    <col min="7677" max="7700" width="4" style="19" customWidth="1"/>
    <col min="7701" max="7932" width="4" style="19"/>
    <col min="7933" max="7956" width="4" style="19" customWidth="1"/>
    <col min="7957" max="8188" width="4" style="19"/>
    <col min="8189" max="8212" width="4" style="19" customWidth="1"/>
    <col min="8213" max="8444" width="4" style="19"/>
    <col min="8445" max="8468" width="4" style="19" customWidth="1"/>
    <col min="8469" max="8700" width="4" style="19"/>
    <col min="8701" max="8724" width="4" style="19" customWidth="1"/>
    <col min="8725" max="8956" width="4" style="19"/>
    <col min="8957" max="8980" width="4" style="19" customWidth="1"/>
    <col min="8981" max="9212" width="4" style="19"/>
    <col min="9213" max="9236" width="4" style="19" customWidth="1"/>
    <col min="9237" max="9468" width="4" style="19"/>
    <col min="9469" max="9492" width="4" style="19" customWidth="1"/>
    <col min="9493" max="9724" width="4" style="19"/>
    <col min="9725" max="9748" width="4" style="19" customWidth="1"/>
    <col min="9749" max="9980" width="4" style="19"/>
    <col min="9981" max="10004" width="4" style="19" customWidth="1"/>
    <col min="10005" max="10236" width="4" style="19"/>
    <col min="10237" max="10260" width="4" style="19" customWidth="1"/>
    <col min="10261" max="10492" width="4" style="19"/>
    <col min="10493" max="10516" width="4" style="19" customWidth="1"/>
    <col min="10517" max="10748" width="4" style="19"/>
    <col min="10749" max="10772" width="4" style="19" customWidth="1"/>
    <col min="10773" max="11004" width="4" style="19"/>
    <col min="11005" max="11028" width="4" style="19" customWidth="1"/>
    <col min="11029" max="11260" width="4" style="19"/>
    <col min="11261" max="11284" width="4" style="19" customWidth="1"/>
    <col min="11285" max="11516" width="4" style="19"/>
    <col min="11517" max="11540" width="4" style="19" customWidth="1"/>
    <col min="11541" max="11772" width="4" style="19"/>
    <col min="11773" max="11796" width="4" style="19" customWidth="1"/>
    <col min="11797" max="12028" width="4" style="19"/>
    <col min="12029" max="12052" width="4" style="19" customWidth="1"/>
    <col min="12053" max="12284" width="4" style="19"/>
    <col min="12285" max="12308" width="4" style="19" customWidth="1"/>
    <col min="12309" max="12540" width="4" style="19"/>
    <col min="12541" max="12564" width="4" style="19" customWidth="1"/>
    <col min="12565" max="12796" width="4" style="19"/>
    <col min="12797" max="12820" width="4" style="19" customWidth="1"/>
    <col min="12821" max="13052" width="4" style="19"/>
    <col min="13053" max="13076" width="4" style="19" customWidth="1"/>
    <col min="13077" max="13308" width="4" style="19"/>
    <col min="13309" max="13332" width="4" style="19" customWidth="1"/>
    <col min="13333" max="13564" width="4" style="19"/>
    <col min="13565" max="13588" width="4" style="19" customWidth="1"/>
    <col min="13589" max="13820" width="4" style="19"/>
    <col min="13821" max="13844" width="4" style="19" customWidth="1"/>
    <col min="13845" max="14076" width="4" style="19"/>
    <col min="14077" max="14100" width="4" style="19" customWidth="1"/>
    <col min="14101" max="14332" width="4" style="19"/>
    <col min="14333" max="14356" width="4" style="19" customWidth="1"/>
    <col min="14357" max="14588" width="4" style="19"/>
    <col min="14589" max="14612" width="4" style="19" customWidth="1"/>
    <col min="14613" max="14844" width="4" style="19"/>
    <col min="14845" max="14868" width="4" style="19" customWidth="1"/>
    <col min="14869" max="15100" width="4" style="19"/>
    <col min="15101" max="15124" width="4" style="19" customWidth="1"/>
    <col min="15125" max="15356" width="4" style="19"/>
    <col min="15357" max="15380" width="4" style="19" customWidth="1"/>
    <col min="15381" max="15612" width="4" style="19"/>
    <col min="15613" max="15636" width="4" style="19" customWidth="1"/>
    <col min="15637" max="15868" width="4" style="19"/>
    <col min="15869" max="15892" width="4" style="19" customWidth="1"/>
    <col min="15893" max="16124" width="4" style="19"/>
    <col min="16125" max="16148" width="4" style="19" customWidth="1"/>
    <col min="16149" max="16384" width="4" style="19"/>
  </cols>
  <sheetData>
    <row r="1" spans="1:25" ht="36.75" customHeight="1" x14ac:dyDescent="0.15">
      <c r="A1" s="332">
        <f>要項!A11</f>
        <v>78</v>
      </c>
      <c r="B1" s="332"/>
      <c r="C1" s="332"/>
      <c r="D1" s="332"/>
      <c r="E1" s="332"/>
      <c r="F1" s="332"/>
      <c r="G1" s="332"/>
      <c r="H1" s="332"/>
      <c r="I1" s="332"/>
      <c r="J1" s="332"/>
      <c r="K1" s="332"/>
      <c r="L1" s="332"/>
      <c r="M1" s="332"/>
      <c r="N1" s="332"/>
      <c r="O1" s="332"/>
      <c r="P1" s="332"/>
      <c r="Q1" s="332"/>
      <c r="R1" s="332"/>
      <c r="S1" s="332"/>
      <c r="T1" s="332"/>
      <c r="U1" s="332"/>
      <c r="V1" s="332"/>
      <c r="W1" s="332"/>
      <c r="X1" s="332"/>
      <c r="Y1" s="332"/>
    </row>
    <row r="2" spans="1:25" s="20" customFormat="1" ht="39" customHeight="1" x14ac:dyDescent="0.2">
      <c r="A2" s="333"/>
      <c r="B2" s="334"/>
      <c r="C2" s="334"/>
      <c r="D2" s="335" t="s">
        <v>115</v>
      </c>
      <c r="E2" s="336"/>
      <c r="F2" s="333"/>
      <c r="G2" s="334"/>
      <c r="H2" s="334"/>
      <c r="I2" s="334"/>
      <c r="J2" s="334"/>
      <c r="K2" s="334"/>
      <c r="L2" s="334"/>
      <c r="M2" s="334"/>
      <c r="N2" s="337" t="s">
        <v>116</v>
      </c>
      <c r="O2" s="337"/>
      <c r="P2" s="337"/>
      <c r="Q2" s="337"/>
      <c r="R2" s="337"/>
      <c r="S2" s="337"/>
      <c r="T2" s="337"/>
      <c r="U2" s="337"/>
      <c r="V2" s="337"/>
      <c r="W2" s="337"/>
      <c r="X2" s="337"/>
      <c r="Y2" s="338"/>
    </row>
    <row r="3" spans="1:25" s="20" customFormat="1" ht="19.5" customHeight="1" x14ac:dyDescent="0.2">
      <c r="A3" s="339" t="s">
        <v>117</v>
      </c>
      <c r="B3" s="340"/>
      <c r="C3" s="341"/>
      <c r="D3" s="345"/>
      <c r="E3" s="346"/>
      <c r="F3" s="346"/>
      <c r="G3" s="346"/>
      <c r="H3" s="346"/>
      <c r="I3" s="347"/>
      <c r="J3" s="339" t="s">
        <v>118</v>
      </c>
      <c r="K3" s="341"/>
      <c r="L3" s="345"/>
      <c r="M3" s="346"/>
      <c r="N3" s="346"/>
      <c r="O3" s="346"/>
      <c r="P3" s="346"/>
      <c r="Q3" s="346"/>
      <c r="R3" s="346"/>
      <c r="S3" s="43" t="s">
        <v>119</v>
      </c>
      <c r="T3" s="43"/>
      <c r="U3" s="157"/>
      <c r="V3" s="157"/>
      <c r="W3" s="157"/>
      <c r="X3" s="157"/>
      <c r="Y3" s="158"/>
    </row>
    <row r="4" spans="1:25" ht="19.5" customHeight="1" x14ac:dyDescent="0.15">
      <c r="A4" s="342"/>
      <c r="B4" s="343"/>
      <c r="C4" s="344"/>
      <c r="D4" s="348"/>
      <c r="E4" s="349"/>
      <c r="F4" s="349"/>
      <c r="G4" s="349"/>
      <c r="H4" s="349"/>
      <c r="I4" s="350"/>
      <c r="J4" s="342"/>
      <c r="K4" s="344"/>
      <c r="L4" s="348"/>
      <c r="M4" s="349"/>
      <c r="N4" s="349"/>
      <c r="O4" s="349"/>
      <c r="P4" s="349"/>
      <c r="Q4" s="349"/>
      <c r="R4" s="349"/>
      <c r="S4" s="44" t="s">
        <v>120</v>
      </c>
      <c r="T4" s="44"/>
      <c r="U4" s="159"/>
      <c r="V4" s="159"/>
      <c r="W4" s="159"/>
      <c r="X4" s="159"/>
      <c r="Y4" s="160"/>
    </row>
    <row r="5" spans="1:25" ht="18" customHeight="1" x14ac:dyDescent="0.15">
      <c r="A5" s="359" t="s">
        <v>121</v>
      </c>
      <c r="B5" s="360"/>
      <c r="C5" s="13" t="s">
        <v>122</v>
      </c>
      <c r="D5" s="14"/>
      <c r="E5" s="365" t="s">
        <v>123</v>
      </c>
      <c r="F5" s="366"/>
      <c r="G5" s="367"/>
      <c r="H5" s="365" t="s">
        <v>124</v>
      </c>
      <c r="I5" s="366"/>
      <c r="J5" s="367"/>
      <c r="K5" s="365" t="s">
        <v>125</v>
      </c>
      <c r="L5" s="366"/>
      <c r="M5" s="367"/>
      <c r="N5" s="365" t="s">
        <v>126</v>
      </c>
      <c r="O5" s="366"/>
      <c r="P5" s="367"/>
      <c r="Q5" s="365" t="s">
        <v>127</v>
      </c>
      <c r="R5" s="366"/>
      <c r="S5" s="367"/>
      <c r="T5" s="365" t="s">
        <v>128</v>
      </c>
      <c r="U5" s="366"/>
      <c r="V5" s="367"/>
      <c r="W5" s="365" t="s">
        <v>129</v>
      </c>
      <c r="X5" s="366"/>
      <c r="Y5" s="367"/>
    </row>
    <row r="6" spans="1:25" ht="18" customHeight="1" x14ac:dyDescent="0.15">
      <c r="A6" s="361"/>
      <c r="B6" s="362"/>
      <c r="C6" s="373" t="s">
        <v>130</v>
      </c>
      <c r="D6" s="375" t="s">
        <v>159</v>
      </c>
      <c r="E6" s="355">
        <f>+COUNTA(B40:F49)</f>
        <v>0</v>
      </c>
      <c r="F6" s="356"/>
      <c r="G6" s="368" t="s">
        <v>131</v>
      </c>
      <c r="H6" s="355">
        <f>+COUNTA(B54:F63)</f>
        <v>0</v>
      </c>
      <c r="I6" s="356"/>
      <c r="J6" s="368" t="s">
        <v>131</v>
      </c>
      <c r="K6" s="355">
        <f>+COUNTA(B68:F77)</f>
        <v>0</v>
      </c>
      <c r="L6" s="356"/>
      <c r="M6" s="368" t="s">
        <v>131</v>
      </c>
      <c r="N6" s="355">
        <f>+COUNTA(B82:F91)</f>
        <v>0</v>
      </c>
      <c r="O6" s="356"/>
      <c r="P6" s="368" t="s">
        <v>131</v>
      </c>
      <c r="Q6" s="355">
        <f>+COUNTA(B96:F105)</f>
        <v>0</v>
      </c>
      <c r="R6" s="356"/>
      <c r="S6" s="368" t="s">
        <v>131</v>
      </c>
      <c r="T6" s="355">
        <f>+COUNTA(B110:F120)</f>
        <v>0</v>
      </c>
      <c r="U6" s="356"/>
      <c r="V6" s="368" t="s">
        <v>131</v>
      </c>
      <c r="W6" s="355">
        <f>+SUM(E6,H6,K6,N6,Q6,T6)</f>
        <v>0</v>
      </c>
      <c r="X6" s="356"/>
      <c r="Y6" s="371" t="s">
        <v>131</v>
      </c>
    </row>
    <row r="7" spans="1:25" ht="18" customHeight="1" x14ac:dyDescent="0.15">
      <c r="A7" s="361"/>
      <c r="B7" s="362"/>
      <c r="C7" s="374"/>
      <c r="D7" s="375"/>
      <c r="E7" s="357"/>
      <c r="F7" s="358"/>
      <c r="G7" s="369"/>
      <c r="H7" s="357"/>
      <c r="I7" s="358"/>
      <c r="J7" s="369"/>
      <c r="K7" s="357"/>
      <c r="L7" s="358"/>
      <c r="M7" s="369"/>
      <c r="N7" s="357"/>
      <c r="O7" s="358"/>
      <c r="P7" s="369"/>
      <c r="Q7" s="357"/>
      <c r="R7" s="358"/>
      <c r="S7" s="369"/>
      <c r="T7" s="357"/>
      <c r="U7" s="358"/>
      <c r="V7" s="369"/>
      <c r="W7" s="357"/>
      <c r="X7" s="358"/>
      <c r="Y7" s="372"/>
    </row>
    <row r="8" spans="1:25" ht="18" customHeight="1" x14ac:dyDescent="0.15">
      <c r="A8" s="361"/>
      <c r="B8" s="362"/>
      <c r="C8" s="373" t="s">
        <v>132</v>
      </c>
      <c r="D8" s="375"/>
      <c r="E8" s="355">
        <f>+COUNTA(B124:F133)</f>
        <v>0</v>
      </c>
      <c r="F8" s="356"/>
      <c r="G8" s="368" t="s">
        <v>131</v>
      </c>
      <c r="H8" s="355">
        <f>+COUNTA(B138:F147)</f>
        <v>0</v>
      </c>
      <c r="I8" s="356"/>
      <c r="J8" s="368" t="s">
        <v>131</v>
      </c>
      <c r="K8" s="355">
        <f>+COUNTA(B152:F161)</f>
        <v>0</v>
      </c>
      <c r="L8" s="356"/>
      <c r="M8" s="368" t="s">
        <v>131</v>
      </c>
      <c r="N8" s="355">
        <f>+COUNTA(B166:F175)</f>
        <v>0</v>
      </c>
      <c r="O8" s="356"/>
      <c r="P8" s="368" t="s">
        <v>131</v>
      </c>
      <c r="Q8" s="376"/>
      <c r="R8" s="377"/>
      <c r="S8" s="378"/>
      <c r="T8" s="376"/>
      <c r="U8" s="377"/>
      <c r="V8" s="378"/>
      <c r="W8" s="355">
        <f>+SUM(E8,H8,K8,N8)</f>
        <v>0</v>
      </c>
      <c r="X8" s="356"/>
      <c r="Y8" s="371" t="s">
        <v>131</v>
      </c>
    </row>
    <row r="9" spans="1:25" ht="18" customHeight="1" x14ac:dyDescent="0.15">
      <c r="A9" s="361"/>
      <c r="B9" s="362"/>
      <c r="C9" s="374"/>
      <c r="D9" s="375"/>
      <c r="E9" s="357"/>
      <c r="F9" s="358"/>
      <c r="G9" s="369"/>
      <c r="H9" s="357"/>
      <c r="I9" s="358"/>
      <c r="J9" s="369"/>
      <c r="K9" s="357"/>
      <c r="L9" s="358"/>
      <c r="M9" s="369"/>
      <c r="N9" s="357"/>
      <c r="O9" s="358"/>
      <c r="P9" s="369"/>
      <c r="Q9" s="379"/>
      <c r="R9" s="380"/>
      <c r="S9" s="381"/>
      <c r="T9" s="379"/>
      <c r="U9" s="380"/>
      <c r="V9" s="381"/>
      <c r="W9" s="357"/>
      <c r="X9" s="358"/>
      <c r="Y9" s="372"/>
    </row>
    <row r="10" spans="1:25" ht="18" customHeight="1" x14ac:dyDescent="0.15">
      <c r="A10" s="361"/>
      <c r="B10" s="362"/>
      <c r="C10" s="373" t="s">
        <v>130</v>
      </c>
      <c r="D10" s="382" t="s">
        <v>160</v>
      </c>
      <c r="E10" s="355">
        <f>+COUNTA(B180:F184)</f>
        <v>0</v>
      </c>
      <c r="F10" s="356"/>
      <c r="G10" s="368" t="s">
        <v>131</v>
      </c>
      <c r="H10" s="355">
        <f>+COUNTA(B188:F192)</f>
        <v>0</v>
      </c>
      <c r="I10" s="356"/>
      <c r="J10" s="368" t="s">
        <v>131</v>
      </c>
      <c r="K10" s="355">
        <f>+COUNTA(B196:F200)</f>
        <v>0</v>
      </c>
      <c r="L10" s="356"/>
      <c r="M10" s="368" t="s">
        <v>131</v>
      </c>
      <c r="N10" s="355">
        <f>+COUNTA(B205:F209)</f>
        <v>0</v>
      </c>
      <c r="O10" s="356"/>
      <c r="P10" s="368" t="s">
        <v>131</v>
      </c>
      <c r="Q10" s="355">
        <f>+COUNTA(B213:F217)</f>
        <v>0</v>
      </c>
      <c r="R10" s="356"/>
      <c r="S10" s="368" t="s">
        <v>131</v>
      </c>
      <c r="T10" s="355">
        <f>+COUNTA(B222:F226)</f>
        <v>0</v>
      </c>
      <c r="U10" s="356"/>
      <c r="V10" s="368" t="s">
        <v>131</v>
      </c>
      <c r="W10" s="355">
        <f>+SUM(E10,H10,K10,N10,Q10,T10)</f>
        <v>0</v>
      </c>
      <c r="X10" s="356"/>
      <c r="Y10" s="371" t="s">
        <v>131</v>
      </c>
    </row>
    <row r="11" spans="1:25" ht="18" customHeight="1" x14ac:dyDescent="0.15">
      <c r="A11" s="361"/>
      <c r="B11" s="362"/>
      <c r="C11" s="374"/>
      <c r="D11" s="383"/>
      <c r="E11" s="357"/>
      <c r="F11" s="358"/>
      <c r="G11" s="369"/>
      <c r="H11" s="357"/>
      <c r="I11" s="358"/>
      <c r="J11" s="369"/>
      <c r="K11" s="357"/>
      <c r="L11" s="358"/>
      <c r="M11" s="369"/>
      <c r="N11" s="357"/>
      <c r="O11" s="358"/>
      <c r="P11" s="369"/>
      <c r="Q11" s="357"/>
      <c r="R11" s="358"/>
      <c r="S11" s="369"/>
      <c r="T11" s="357"/>
      <c r="U11" s="358"/>
      <c r="V11" s="369"/>
      <c r="W11" s="357"/>
      <c r="X11" s="358"/>
      <c r="Y11" s="372"/>
    </row>
    <row r="12" spans="1:25" ht="18" customHeight="1" x14ac:dyDescent="0.15">
      <c r="A12" s="361"/>
      <c r="B12" s="362"/>
      <c r="C12" s="373" t="s">
        <v>132</v>
      </c>
      <c r="D12" s="383"/>
      <c r="E12" s="355">
        <f>+COUNTA(B230:F234)</f>
        <v>0</v>
      </c>
      <c r="F12" s="356"/>
      <c r="G12" s="368" t="s">
        <v>131</v>
      </c>
      <c r="H12" s="355">
        <f>+COUNTA(B238:F242)</f>
        <v>0</v>
      </c>
      <c r="I12" s="356"/>
      <c r="J12" s="368" t="s">
        <v>131</v>
      </c>
      <c r="K12" s="355">
        <f>+COUNTA(B246:F250)</f>
        <v>0</v>
      </c>
      <c r="L12" s="356"/>
      <c r="M12" s="368" t="s">
        <v>131</v>
      </c>
      <c r="N12" s="355">
        <f>+COUNTA(B254:F258)</f>
        <v>0</v>
      </c>
      <c r="O12" s="356"/>
      <c r="P12" s="368" t="s">
        <v>131</v>
      </c>
      <c r="Q12" s="376"/>
      <c r="R12" s="377"/>
      <c r="S12" s="378"/>
      <c r="T12" s="376"/>
      <c r="U12" s="377"/>
      <c r="V12" s="378"/>
      <c r="W12" s="355">
        <f>+SUM(E12,H12,K12,N12)</f>
        <v>0</v>
      </c>
      <c r="X12" s="356"/>
      <c r="Y12" s="371" t="s">
        <v>131</v>
      </c>
    </row>
    <row r="13" spans="1:25" ht="18" customHeight="1" x14ac:dyDescent="0.15">
      <c r="A13" s="363"/>
      <c r="B13" s="364"/>
      <c r="C13" s="374"/>
      <c r="D13" s="384"/>
      <c r="E13" s="357"/>
      <c r="F13" s="358"/>
      <c r="G13" s="369"/>
      <c r="H13" s="357"/>
      <c r="I13" s="358"/>
      <c r="J13" s="369"/>
      <c r="K13" s="357"/>
      <c r="L13" s="358"/>
      <c r="M13" s="369"/>
      <c r="N13" s="357"/>
      <c r="O13" s="358"/>
      <c r="P13" s="369"/>
      <c r="Q13" s="379"/>
      <c r="R13" s="380"/>
      <c r="S13" s="381"/>
      <c r="T13" s="379"/>
      <c r="U13" s="380"/>
      <c r="V13" s="381"/>
      <c r="W13" s="357"/>
      <c r="X13" s="358"/>
      <c r="Y13" s="372"/>
    </row>
    <row r="14" spans="1:25" ht="30.75" customHeight="1" x14ac:dyDescent="0.15">
      <c r="A14" s="370" t="s">
        <v>133</v>
      </c>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row>
    <row r="15" spans="1:25" s="21" customFormat="1" ht="19.5" customHeight="1" x14ac:dyDescent="0.15">
      <c r="A15" s="18" t="s">
        <v>134</v>
      </c>
      <c r="B15" s="18"/>
      <c r="C15" s="18"/>
      <c r="D15" s="18"/>
      <c r="E15" s="18"/>
      <c r="F15" s="18"/>
      <c r="G15" s="18"/>
      <c r="H15" s="18"/>
      <c r="I15" s="18"/>
      <c r="J15" s="18"/>
      <c r="K15" s="18"/>
      <c r="L15" s="18"/>
      <c r="M15" s="18"/>
      <c r="N15" s="18"/>
      <c r="O15" s="18"/>
      <c r="P15" s="18"/>
      <c r="Q15" s="18"/>
      <c r="R15" s="18"/>
      <c r="S15" s="18"/>
      <c r="T15" s="18"/>
      <c r="U15" s="18"/>
      <c r="V15" s="18"/>
      <c r="W15" s="18"/>
      <c r="X15" s="18"/>
      <c r="Y15" s="18"/>
    </row>
    <row r="16" spans="1:25" ht="30.75" customHeight="1" x14ac:dyDescent="0.15">
      <c r="A16" s="365" t="s">
        <v>135</v>
      </c>
      <c r="B16" s="366"/>
      <c r="C16" s="366"/>
      <c r="D16" s="367"/>
      <c r="E16" s="351" t="s">
        <v>161</v>
      </c>
      <c r="F16" s="351"/>
      <c r="G16" s="351"/>
      <c r="H16" s="351"/>
      <c r="I16" s="351"/>
      <c r="J16" s="351"/>
      <c r="K16" s="351"/>
      <c r="L16" s="351" t="s">
        <v>136</v>
      </c>
      <c r="M16" s="351"/>
      <c r="N16" s="351"/>
      <c r="O16" s="351"/>
      <c r="P16" s="351"/>
      <c r="Q16" s="351"/>
      <c r="R16" s="351"/>
      <c r="S16" s="351"/>
      <c r="T16" s="351" t="s">
        <v>137</v>
      </c>
      <c r="U16" s="351"/>
      <c r="V16" s="351"/>
      <c r="W16" s="351"/>
      <c r="X16" s="351"/>
      <c r="Y16" s="351"/>
    </row>
    <row r="17" spans="1:25" ht="30.75" customHeight="1" x14ac:dyDescent="0.15">
      <c r="A17" s="327" t="s">
        <v>162</v>
      </c>
      <c r="B17" s="328"/>
      <c r="C17" s="328"/>
      <c r="D17" s="329"/>
      <c r="E17" s="326"/>
      <c r="F17" s="326"/>
      <c r="G17" s="326"/>
      <c r="H17" s="326"/>
      <c r="I17" s="326"/>
      <c r="J17" s="326"/>
      <c r="K17" s="326"/>
      <c r="L17" s="326"/>
      <c r="M17" s="326"/>
      <c r="N17" s="326"/>
      <c r="O17" s="326"/>
      <c r="P17" s="326"/>
      <c r="Q17" s="326"/>
      <c r="R17" s="326"/>
      <c r="S17" s="326"/>
      <c r="T17" s="326"/>
      <c r="U17" s="326"/>
      <c r="V17" s="326"/>
      <c r="W17" s="326"/>
      <c r="X17" s="326"/>
      <c r="Y17" s="326"/>
    </row>
    <row r="18" spans="1:25" ht="30.75" customHeight="1" x14ac:dyDescent="0.15">
      <c r="A18" s="327" t="s">
        <v>163</v>
      </c>
      <c r="B18" s="328"/>
      <c r="C18" s="328"/>
      <c r="D18" s="329"/>
      <c r="E18" s="326"/>
      <c r="F18" s="326"/>
      <c r="G18" s="326"/>
      <c r="H18" s="326"/>
      <c r="I18" s="326"/>
      <c r="J18" s="326"/>
      <c r="K18" s="326"/>
      <c r="L18" s="326"/>
      <c r="M18" s="326"/>
      <c r="N18" s="326"/>
      <c r="O18" s="326"/>
      <c r="P18" s="326"/>
      <c r="Q18" s="326"/>
      <c r="R18" s="326"/>
      <c r="S18" s="326"/>
      <c r="T18" s="326"/>
      <c r="U18" s="326"/>
      <c r="V18" s="326"/>
      <c r="W18" s="326"/>
      <c r="X18" s="326"/>
      <c r="Y18" s="326"/>
    </row>
    <row r="19" spans="1:25" ht="30.75" customHeight="1" x14ac:dyDescent="0.15">
      <c r="A19" s="352"/>
      <c r="B19" s="353"/>
      <c r="C19" s="353"/>
      <c r="D19" s="354"/>
      <c r="E19" s="326"/>
      <c r="F19" s="326"/>
      <c r="G19" s="326"/>
      <c r="H19" s="326"/>
      <c r="I19" s="326"/>
      <c r="J19" s="326"/>
      <c r="K19" s="326"/>
      <c r="L19" s="326"/>
      <c r="M19" s="326"/>
      <c r="N19" s="326"/>
      <c r="O19" s="326"/>
      <c r="P19" s="326"/>
      <c r="Q19" s="326"/>
      <c r="R19" s="326"/>
      <c r="S19" s="326"/>
      <c r="T19" s="326"/>
      <c r="U19" s="326"/>
      <c r="V19" s="326"/>
      <c r="W19" s="326"/>
      <c r="X19" s="326"/>
      <c r="Y19" s="326"/>
    </row>
    <row r="20" spans="1:25" ht="30.75" customHeight="1" x14ac:dyDescent="0.15">
      <c r="A20" s="352"/>
      <c r="B20" s="353"/>
      <c r="C20" s="353"/>
      <c r="D20" s="354"/>
      <c r="E20" s="326"/>
      <c r="F20" s="326"/>
      <c r="G20" s="326"/>
      <c r="H20" s="326"/>
      <c r="I20" s="326"/>
      <c r="J20" s="326"/>
      <c r="K20" s="326"/>
      <c r="L20" s="326"/>
      <c r="M20" s="326"/>
      <c r="N20" s="326"/>
      <c r="O20" s="326"/>
      <c r="P20" s="326"/>
      <c r="Q20" s="326"/>
      <c r="R20" s="326"/>
      <c r="S20" s="326"/>
      <c r="T20" s="326"/>
      <c r="U20" s="326"/>
      <c r="V20" s="326"/>
      <c r="W20" s="326"/>
      <c r="X20" s="326"/>
      <c r="Y20" s="326"/>
    </row>
    <row r="21" spans="1:25" ht="30.75" customHeight="1" x14ac:dyDescent="0.15">
      <c r="A21" s="352"/>
      <c r="B21" s="353"/>
      <c r="C21" s="353"/>
      <c r="D21" s="354"/>
      <c r="E21" s="326"/>
      <c r="F21" s="326"/>
      <c r="G21" s="326"/>
      <c r="H21" s="326"/>
      <c r="I21" s="326"/>
      <c r="J21" s="326"/>
      <c r="K21" s="326"/>
      <c r="L21" s="326"/>
      <c r="M21" s="326"/>
      <c r="N21" s="326"/>
      <c r="O21" s="326"/>
      <c r="P21" s="326"/>
      <c r="Q21" s="326"/>
      <c r="R21" s="326"/>
      <c r="S21" s="326"/>
      <c r="T21" s="326"/>
      <c r="U21" s="326"/>
      <c r="V21" s="326"/>
      <c r="W21" s="326"/>
      <c r="X21" s="326"/>
      <c r="Y21" s="326"/>
    </row>
    <row r="22" spans="1:25" ht="30.75" customHeight="1" x14ac:dyDescent="0.15">
      <c r="A22" s="352"/>
      <c r="B22" s="353"/>
      <c r="C22" s="353"/>
      <c r="D22" s="354"/>
      <c r="E22" s="326"/>
      <c r="F22" s="326"/>
      <c r="G22" s="326"/>
      <c r="H22" s="326"/>
      <c r="I22" s="326"/>
      <c r="J22" s="326"/>
      <c r="K22" s="326"/>
      <c r="L22" s="326"/>
      <c r="M22" s="326"/>
      <c r="N22" s="326"/>
      <c r="O22" s="326"/>
      <c r="P22" s="326"/>
      <c r="Q22" s="326"/>
      <c r="R22" s="326"/>
      <c r="S22" s="326"/>
      <c r="T22" s="326"/>
      <c r="U22" s="326"/>
      <c r="V22" s="326"/>
      <c r="W22" s="326"/>
      <c r="X22" s="326"/>
      <c r="Y22" s="326"/>
    </row>
    <row r="23" spans="1:25" ht="30.75" customHeight="1" x14ac:dyDescent="0.15">
      <c r="A23" s="352"/>
      <c r="B23" s="353"/>
      <c r="C23" s="353"/>
      <c r="D23" s="354"/>
      <c r="E23" s="326"/>
      <c r="F23" s="326"/>
      <c r="G23" s="326"/>
      <c r="H23" s="326"/>
      <c r="I23" s="326"/>
      <c r="J23" s="326"/>
      <c r="K23" s="326"/>
      <c r="L23" s="326"/>
      <c r="M23" s="326"/>
      <c r="N23" s="326"/>
      <c r="O23" s="326"/>
      <c r="P23" s="326"/>
      <c r="Q23" s="326"/>
      <c r="R23" s="326"/>
      <c r="S23" s="326"/>
      <c r="T23" s="326"/>
      <c r="U23" s="326"/>
      <c r="V23" s="326"/>
      <c r="W23" s="326"/>
      <c r="X23" s="326"/>
      <c r="Y23" s="326"/>
    </row>
    <row r="24" spans="1:25" ht="30.75" customHeight="1" x14ac:dyDescent="0.15">
      <c r="A24" s="327" t="s">
        <v>164</v>
      </c>
      <c r="B24" s="328"/>
      <c r="C24" s="328"/>
      <c r="D24" s="329"/>
      <c r="E24" s="326"/>
      <c r="F24" s="326"/>
      <c r="G24" s="326"/>
      <c r="H24" s="326"/>
      <c r="I24" s="326"/>
      <c r="J24" s="326"/>
      <c r="K24" s="326"/>
      <c r="L24" s="326"/>
      <c r="M24" s="326"/>
      <c r="N24" s="326"/>
      <c r="O24" s="326"/>
      <c r="P24" s="326"/>
      <c r="Q24" s="326"/>
      <c r="R24" s="326"/>
      <c r="S24" s="326"/>
      <c r="T24" s="326"/>
      <c r="U24" s="326"/>
      <c r="V24" s="326"/>
      <c r="W24" s="326"/>
      <c r="X24" s="326"/>
      <c r="Y24" s="326"/>
    </row>
    <row r="25" spans="1:25" ht="30.75" customHeight="1" x14ac:dyDescent="0.15">
      <c r="A25" s="351" t="s">
        <v>138</v>
      </c>
      <c r="B25" s="351"/>
      <c r="C25" s="351"/>
      <c r="D25" s="22" t="s">
        <v>159</v>
      </c>
      <c r="E25" s="326"/>
      <c r="F25" s="326"/>
      <c r="G25" s="326"/>
      <c r="H25" s="326"/>
      <c r="I25" s="326"/>
      <c r="J25" s="326"/>
      <c r="K25" s="326"/>
      <c r="L25" s="326"/>
      <c r="M25" s="326"/>
      <c r="N25" s="326"/>
      <c r="O25" s="326"/>
      <c r="P25" s="326"/>
      <c r="Q25" s="326"/>
      <c r="R25" s="326"/>
      <c r="S25" s="326"/>
      <c r="T25" s="326"/>
      <c r="U25" s="326"/>
      <c r="V25" s="326"/>
      <c r="W25" s="326"/>
      <c r="X25" s="326"/>
      <c r="Y25" s="326"/>
    </row>
    <row r="26" spans="1:25" ht="30.75" customHeight="1" x14ac:dyDescent="0.15">
      <c r="A26" s="351"/>
      <c r="B26" s="351"/>
      <c r="C26" s="351"/>
      <c r="D26" s="22" t="s">
        <v>165</v>
      </c>
      <c r="E26" s="326"/>
      <c r="F26" s="326"/>
      <c r="G26" s="326"/>
      <c r="H26" s="326"/>
      <c r="I26" s="326"/>
      <c r="J26" s="326"/>
      <c r="K26" s="326"/>
      <c r="L26" s="326"/>
      <c r="M26" s="326"/>
      <c r="N26" s="326"/>
      <c r="O26" s="326"/>
      <c r="P26" s="326"/>
      <c r="Q26" s="326"/>
      <c r="R26" s="326"/>
      <c r="S26" s="326"/>
      <c r="T26" s="326"/>
      <c r="U26" s="326"/>
      <c r="V26" s="326"/>
      <c r="W26" s="326"/>
      <c r="X26" s="326"/>
      <c r="Y26" s="326"/>
    </row>
    <row r="27" spans="1:25" ht="30.75" customHeight="1" x14ac:dyDescent="0.15">
      <c r="A27" s="351" t="s">
        <v>139</v>
      </c>
      <c r="B27" s="351"/>
      <c r="C27" s="351"/>
      <c r="D27" s="22" t="s">
        <v>159</v>
      </c>
      <c r="E27" s="326"/>
      <c r="F27" s="326"/>
      <c r="G27" s="326"/>
      <c r="H27" s="326"/>
      <c r="I27" s="326"/>
      <c r="J27" s="326"/>
      <c r="K27" s="326"/>
      <c r="L27" s="326"/>
      <c r="M27" s="326"/>
      <c r="N27" s="326"/>
      <c r="O27" s="326"/>
      <c r="P27" s="326"/>
      <c r="Q27" s="326"/>
      <c r="R27" s="326"/>
      <c r="S27" s="326"/>
      <c r="T27" s="326"/>
      <c r="U27" s="326"/>
      <c r="V27" s="326"/>
      <c r="W27" s="326"/>
      <c r="X27" s="326"/>
      <c r="Y27" s="326"/>
    </row>
    <row r="28" spans="1:25" ht="30.75" customHeight="1" x14ac:dyDescent="0.15">
      <c r="A28" s="351"/>
      <c r="B28" s="351"/>
      <c r="C28" s="351"/>
      <c r="D28" s="22" t="s">
        <v>165</v>
      </c>
      <c r="E28" s="326"/>
      <c r="F28" s="326"/>
      <c r="G28" s="326"/>
      <c r="H28" s="326"/>
      <c r="I28" s="326"/>
      <c r="J28" s="326"/>
      <c r="K28" s="326"/>
      <c r="L28" s="326"/>
      <c r="M28" s="326"/>
      <c r="N28" s="326"/>
      <c r="O28" s="326"/>
      <c r="P28" s="326"/>
      <c r="Q28" s="326"/>
      <c r="R28" s="326"/>
      <c r="S28" s="326"/>
      <c r="T28" s="326"/>
      <c r="U28" s="326"/>
      <c r="V28" s="326"/>
      <c r="W28" s="326"/>
      <c r="X28" s="326"/>
      <c r="Y28" s="326"/>
    </row>
    <row r="29" spans="1:25" ht="21" customHeight="1" x14ac:dyDescent="0.15">
      <c r="A29" s="385" t="s">
        <v>285</v>
      </c>
      <c r="B29" s="385"/>
      <c r="C29" s="385"/>
      <c r="D29" s="385"/>
      <c r="E29" s="385"/>
      <c r="F29" s="385"/>
      <c r="G29" s="386">
        <f>+要項!F77</f>
        <v>46001</v>
      </c>
      <c r="H29" s="386"/>
      <c r="I29" s="386"/>
      <c r="J29" s="386"/>
      <c r="K29" s="386"/>
      <c r="L29" s="386"/>
      <c r="M29" s="386"/>
      <c r="N29" s="41" t="s">
        <v>156</v>
      </c>
      <c r="O29" s="42"/>
      <c r="P29" s="42"/>
      <c r="Q29" s="42"/>
      <c r="R29" s="42"/>
      <c r="S29" s="42"/>
      <c r="T29" s="42"/>
      <c r="U29" s="42"/>
      <c r="V29" s="42"/>
      <c r="W29" s="42"/>
      <c r="X29" s="40"/>
      <c r="Y29" s="40"/>
    </row>
    <row r="30" spans="1:25" ht="9" customHeight="1" x14ac:dyDescent="0.15">
      <c r="A30" s="23"/>
      <c r="B30" s="387" t="s">
        <v>140</v>
      </c>
      <c r="C30" s="388"/>
      <c r="D30" s="388"/>
      <c r="E30" s="389"/>
      <c r="F30" s="24"/>
      <c r="G30" s="25"/>
      <c r="H30" s="25"/>
      <c r="I30" s="25"/>
      <c r="J30" s="25"/>
      <c r="K30" s="25"/>
      <c r="L30" s="25"/>
      <c r="M30" s="25"/>
      <c r="N30" s="25"/>
      <c r="O30" s="25"/>
      <c r="P30" s="25"/>
      <c r="Q30" s="25"/>
      <c r="R30" s="25"/>
      <c r="S30" s="25"/>
      <c r="T30" s="25"/>
      <c r="U30" s="25"/>
      <c r="V30" s="25"/>
      <c r="W30" s="25"/>
      <c r="X30" s="25"/>
      <c r="Y30" s="25"/>
    </row>
    <row r="31" spans="1:25" ht="9" customHeight="1" x14ac:dyDescent="0.15">
      <c r="A31" s="26"/>
      <c r="B31" s="390"/>
      <c r="C31" s="391"/>
      <c r="D31" s="391"/>
      <c r="E31" s="392"/>
      <c r="F31" s="27"/>
      <c r="G31" s="27"/>
      <c r="H31" s="27"/>
      <c r="I31" s="27"/>
      <c r="J31" s="27"/>
      <c r="K31" s="27"/>
      <c r="L31" s="27"/>
      <c r="M31" s="27"/>
      <c r="N31" s="27"/>
      <c r="O31" s="27"/>
      <c r="P31" s="27"/>
      <c r="Q31" s="27"/>
      <c r="R31" s="27"/>
      <c r="S31" s="27"/>
      <c r="T31" s="27"/>
      <c r="U31" s="27"/>
      <c r="V31" s="27"/>
      <c r="W31" s="27"/>
      <c r="X31" s="27"/>
      <c r="Y31" s="28"/>
    </row>
    <row r="32" spans="1:25" ht="14.25" customHeight="1" x14ac:dyDescent="0.15">
      <c r="A32" s="29"/>
      <c r="B32" s="45" t="s">
        <v>166</v>
      </c>
      <c r="C32" s="30"/>
      <c r="D32" s="31"/>
      <c r="E32" s="27"/>
      <c r="F32" s="27"/>
      <c r="G32" s="34" t="s">
        <v>191</v>
      </c>
      <c r="H32" s="34"/>
      <c r="I32" s="27"/>
      <c r="J32" s="27"/>
      <c r="K32" s="27"/>
      <c r="L32" s="27"/>
      <c r="M32" s="30"/>
      <c r="N32" s="27"/>
      <c r="O32" s="27"/>
      <c r="P32" s="27"/>
      <c r="Q32" s="27"/>
      <c r="R32" s="27"/>
      <c r="S32" s="27"/>
      <c r="T32" s="27"/>
      <c r="U32" s="27"/>
      <c r="V32" s="27"/>
      <c r="W32" s="27"/>
      <c r="X32" s="27"/>
      <c r="Y32" s="32"/>
    </row>
    <row r="33" spans="1:25" s="52" customFormat="1" ht="14.25" customHeight="1" x14ac:dyDescent="0.15">
      <c r="A33" s="46"/>
      <c r="B33" s="47"/>
      <c r="C33" s="47"/>
      <c r="D33" s="48"/>
      <c r="E33" s="49"/>
      <c r="F33" s="49"/>
      <c r="G33" s="393" t="s">
        <v>167</v>
      </c>
      <c r="H33" s="393"/>
      <c r="I33" s="393"/>
      <c r="J33" s="393"/>
      <c r="K33" s="393"/>
      <c r="L33" s="393"/>
      <c r="M33" s="393"/>
      <c r="N33" s="393"/>
      <c r="O33" s="393"/>
      <c r="P33" s="393"/>
      <c r="Q33" s="393"/>
      <c r="R33" s="393"/>
      <c r="S33" s="393"/>
      <c r="T33" s="50"/>
      <c r="U33" s="50"/>
      <c r="V33" s="50"/>
      <c r="W33" s="49"/>
      <c r="X33" s="49"/>
      <c r="Y33" s="51"/>
    </row>
    <row r="34" spans="1:25" ht="14.25" customHeight="1" x14ac:dyDescent="0.15">
      <c r="A34" s="29"/>
      <c r="D34" s="31"/>
      <c r="E34" s="27"/>
      <c r="F34" s="27"/>
      <c r="G34" s="34" t="s">
        <v>168</v>
      </c>
      <c r="H34" s="34"/>
      <c r="I34" s="34"/>
      <c r="J34" s="34"/>
      <c r="K34" s="34"/>
      <c r="L34" s="34"/>
      <c r="M34" s="34"/>
      <c r="N34" s="34"/>
      <c r="O34" s="34"/>
      <c r="P34" s="34"/>
      <c r="Q34" s="34"/>
      <c r="R34" s="34"/>
      <c r="S34" s="34"/>
      <c r="T34" s="34"/>
      <c r="U34" s="34"/>
      <c r="V34" s="34"/>
      <c r="W34" s="27"/>
      <c r="X34" s="27"/>
      <c r="Y34" s="32"/>
    </row>
    <row r="35" spans="1:25" ht="5.25" customHeight="1" x14ac:dyDescent="0.15">
      <c r="A35" s="35"/>
      <c r="B35" s="36"/>
      <c r="C35" s="36"/>
      <c r="D35" s="36"/>
      <c r="E35" s="25"/>
      <c r="F35" s="25"/>
      <c r="G35" s="25"/>
      <c r="H35" s="25"/>
      <c r="I35" s="25"/>
      <c r="J35" s="25"/>
      <c r="K35" s="25"/>
      <c r="L35" s="25"/>
      <c r="M35" s="25"/>
      <c r="N35" s="25"/>
      <c r="O35" s="25"/>
      <c r="P35" s="25"/>
      <c r="Q35" s="25"/>
      <c r="R35" s="25"/>
      <c r="S35" s="25"/>
      <c r="T35" s="25"/>
      <c r="U35" s="25"/>
      <c r="V35" s="25"/>
      <c r="W35" s="25"/>
      <c r="X35" s="25"/>
      <c r="Y35" s="37"/>
    </row>
    <row r="36" spans="1:25" ht="21.6" customHeight="1" x14ac:dyDescent="0.15">
      <c r="A36" s="320" t="s">
        <v>141</v>
      </c>
      <c r="B36" s="320"/>
      <c r="C36" s="320"/>
      <c r="D36" s="320"/>
      <c r="E36" s="320"/>
      <c r="F36" s="320"/>
      <c r="G36" s="320"/>
      <c r="H36" s="320"/>
      <c r="I36" s="320"/>
      <c r="J36" s="320"/>
      <c r="K36" s="320"/>
      <c r="L36" s="320"/>
      <c r="M36" s="320"/>
      <c r="N36" s="320"/>
      <c r="O36" s="320"/>
      <c r="P36" s="320"/>
      <c r="Q36" s="320"/>
      <c r="R36" s="320"/>
      <c r="S36" s="320"/>
      <c r="T36" s="320"/>
      <c r="U36" s="320"/>
      <c r="V36" s="320"/>
      <c r="W36" s="320"/>
      <c r="X36" s="320"/>
      <c r="Y36" s="320"/>
    </row>
    <row r="37" spans="1:25" s="20" customFormat="1" ht="11.1" customHeight="1" x14ac:dyDescent="0.2">
      <c r="A37" s="330" t="s">
        <v>142</v>
      </c>
      <c r="B37" s="330"/>
      <c r="C37" s="330"/>
      <c r="D37" s="330"/>
      <c r="E37" s="307">
        <v>15</v>
      </c>
      <c r="F37" s="307"/>
      <c r="G37" s="307"/>
      <c r="H37" s="161"/>
      <c r="I37" s="309">
        <f>+要項!J19</f>
        <v>24</v>
      </c>
      <c r="J37" s="309"/>
      <c r="K37" s="311">
        <f>IF(AND(Sheet2!F19&gt;=32516,Sheet2!F19&lt;32874),"平成 元 年４月２日",Sheet2!F19)</f>
        <v>36624</v>
      </c>
      <c r="L37" s="311"/>
      <c r="M37" s="311"/>
      <c r="N37" s="311"/>
      <c r="O37" s="311"/>
      <c r="P37" s="144" t="s">
        <v>62</v>
      </c>
      <c r="Q37" s="312">
        <f>IF(AND(Sheet2!H19&gt;=32516,Sheet2!H19&lt;32874),"平成 元 年４月１日",Sheet2!H19)</f>
        <v>40274</v>
      </c>
      <c r="R37" s="312"/>
      <c r="S37" s="312"/>
      <c r="T37" s="312"/>
      <c r="U37" s="312"/>
      <c r="V37" s="145"/>
      <c r="W37" s="145"/>
      <c r="X37" s="145"/>
      <c r="Y37" s="145"/>
    </row>
    <row r="38" spans="1:25" s="20" customFormat="1" ht="11.1" customHeight="1" x14ac:dyDescent="0.2">
      <c r="A38" s="331"/>
      <c r="B38" s="331"/>
      <c r="C38" s="331"/>
      <c r="D38" s="331"/>
      <c r="E38" s="308"/>
      <c r="F38" s="308"/>
      <c r="G38" s="308"/>
      <c r="H38" s="162"/>
      <c r="I38" s="310"/>
      <c r="J38" s="310"/>
      <c r="K38" s="394">
        <f>+Sheet2!A20</f>
        <v>36618</v>
      </c>
      <c r="L38" s="394"/>
      <c r="M38" s="394"/>
      <c r="N38" s="394"/>
      <c r="O38" s="394"/>
      <c r="P38" s="144"/>
      <c r="Q38" s="394">
        <f>Sheet2!C20</f>
        <v>40269</v>
      </c>
      <c r="R38" s="394"/>
      <c r="S38" s="394"/>
      <c r="T38" s="394"/>
      <c r="U38" s="394"/>
      <c r="V38" s="39"/>
      <c r="W38" s="39"/>
      <c r="X38" s="39"/>
      <c r="Y38" s="39"/>
    </row>
    <row r="39" spans="1:25" ht="21" customHeight="1" x14ac:dyDescent="0.15">
      <c r="A39" s="38"/>
      <c r="B39" s="322" t="s">
        <v>143</v>
      </c>
      <c r="C39" s="322"/>
      <c r="D39" s="322"/>
      <c r="E39" s="322"/>
      <c r="F39" s="322"/>
      <c r="G39" s="322" t="s">
        <v>144</v>
      </c>
      <c r="H39" s="322"/>
      <c r="I39" s="322"/>
      <c r="J39" s="322"/>
      <c r="K39" s="322"/>
      <c r="L39" s="322"/>
      <c r="M39" s="322"/>
      <c r="N39" s="323" t="s">
        <v>145</v>
      </c>
      <c r="O39" s="324"/>
      <c r="P39" s="324"/>
      <c r="Q39" s="324"/>
      <c r="R39" s="324"/>
      <c r="S39" s="324"/>
      <c r="T39" s="325"/>
      <c r="U39" s="323" t="s">
        <v>146</v>
      </c>
      <c r="V39" s="324"/>
      <c r="W39" s="324"/>
      <c r="X39" s="324"/>
      <c r="Y39" s="325"/>
    </row>
    <row r="40" spans="1:25" s="52" customFormat="1" ht="21" customHeight="1" x14ac:dyDescent="0.15">
      <c r="A40" s="53">
        <v>1</v>
      </c>
      <c r="B40" s="321"/>
      <c r="C40" s="321"/>
      <c r="D40" s="321"/>
      <c r="E40" s="321"/>
      <c r="F40" s="321"/>
      <c r="G40" s="314"/>
      <c r="H40" s="315"/>
      <c r="I40" s="315"/>
      <c r="J40" s="315"/>
      <c r="K40" s="315"/>
      <c r="L40" s="315"/>
      <c r="M40" s="316"/>
      <c r="N40" s="317"/>
      <c r="O40" s="318"/>
      <c r="P40" s="318"/>
      <c r="Q40" s="318"/>
      <c r="R40" s="318"/>
      <c r="S40" s="318"/>
      <c r="T40" s="319"/>
      <c r="U40" s="317"/>
      <c r="V40" s="318"/>
      <c r="W40" s="318"/>
      <c r="X40" s="318"/>
      <c r="Y40" s="319"/>
    </row>
    <row r="41" spans="1:25" s="52" customFormat="1" ht="21" customHeight="1" x14ac:dyDescent="0.15">
      <c r="A41" s="53">
        <v>2</v>
      </c>
      <c r="B41" s="321"/>
      <c r="C41" s="321"/>
      <c r="D41" s="321"/>
      <c r="E41" s="321"/>
      <c r="F41" s="321"/>
      <c r="G41" s="314"/>
      <c r="H41" s="315"/>
      <c r="I41" s="315"/>
      <c r="J41" s="315"/>
      <c r="K41" s="315"/>
      <c r="L41" s="315"/>
      <c r="M41" s="316"/>
      <c r="N41" s="317"/>
      <c r="O41" s="318"/>
      <c r="P41" s="318"/>
      <c r="Q41" s="318"/>
      <c r="R41" s="318"/>
      <c r="S41" s="318"/>
      <c r="T41" s="319"/>
      <c r="U41" s="317"/>
      <c r="V41" s="318"/>
      <c r="W41" s="318"/>
      <c r="X41" s="318"/>
      <c r="Y41" s="319"/>
    </row>
    <row r="42" spans="1:25" s="52" customFormat="1" ht="21" customHeight="1" x14ac:dyDescent="0.15">
      <c r="A42" s="53">
        <v>3</v>
      </c>
      <c r="B42" s="321"/>
      <c r="C42" s="321"/>
      <c r="D42" s="321"/>
      <c r="E42" s="321"/>
      <c r="F42" s="321"/>
      <c r="G42" s="314"/>
      <c r="H42" s="315"/>
      <c r="I42" s="315"/>
      <c r="J42" s="315"/>
      <c r="K42" s="315"/>
      <c r="L42" s="315"/>
      <c r="M42" s="316"/>
      <c r="N42" s="317"/>
      <c r="O42" s="318"/>
      <c r="P42" s="318"/>
      <c r="Q42" s="318"/>
      <c r="R42" s="318"/>
      <c r="S42" s="318"/>
      <c r="T42" s="319"/>
      <c r="U42" s="317"/>
      <c r="V42" s="318"/>
      <c r="W42" s="318"/>
      <c r="X42" s="318"/>
      <c r="Y42" s="319"/>
    </row>
    <row r="43" spans="1:25" s="52" customFormat="1" ht="21" customHeight="1" x14ac:dyDescent="0.15">
      <c r="A43" s="53">
        <v>4</v>
      </c>
      <c r="B43" s="321"/>
      <c r="C43" s="321"/>
      <c r="D43" s="321"/>
      <c r="E43" s="321"/>
      <c r="F43" s="321"/>
      <c r="G43" s="314"/>
      <c r="H43" s="315"/>
      <c r="I43" s="315"/>
      <c r="J43" s="315"/>
      <c r="K43" s="315"/>
      <c r="L43" s="315"/>
      <c r="M43" s="316"/>
      <c r="N43" s="317"/>
      <c r="O43" s="318"/>
      <c r="P43" s="318"/>
      <c r="Q43" s="318"/>
      <c r="R43" s="318"/>
      <c r="S43" s="318"/>
      <c r="T43" s="319"/>
      <c r="U43" s="317"/>
      <c r="V43" s="318"/>
      <c r="W43" s="318"/>
      <c r="X43" s="318"/>
      <c r="Y43" s="319"/>
    </row>
    <row r="44" spans="1:25" s="52" customFormat="1" ht="21" customHeight="1" x14ac:dyDescent="0.15">
      <c r="A44" s="53">
        <v>5</v>
      </c>
      <c r="B44" s="321"/>
      <c r="C44" s="321"/>
      <c r="D44" s="321"/>
      <c r="E44" s="321"/>
      <c r="F44" s="321"/>
      <c r="G44" s="314"/>
      <c r="H44" s="315"/>
      <c r="I44" s="315"/>
      <c r="J44" s="315"/>
      <c r="K44" s="315"/>
      <c r="L44" s="315"/>
      <c r="M44" s="316"/>
      <c r="N44" s="317"/>
      <c r="O44" s="318"/>
      <c r="P44" s="318"/>
      <c r="Q44" s="318"/>
      <c r="R44" s="318"/>
      <c r="S44" s="318"/>
      <c r="T44" s="319"/>
      <c r="U44" s="317"/>
      <c r="V44" s="318"/>
      <c r="W44" s="318"/>
      <c r="X44" s="318"/>
      <c r="Y44" s="319"/>
    </row>
    <row r="45" spans="1:25" s="52" customFormat="1" ht="21" customHeight="1" x14ac:dyDescent="0.15">
      <c r="A45" s="53">
        <v>6</v>
      </c>
      <c r="B45" s="321"/>
      <c r="C45" s="321"/>
      <c r="D45" s="321"/>
      <c r="E45" s="321"/>
      <c r="F45" s="321"/>
      <c r="G45" s="314"/>
      <c r="H45" s="315"/>
      <c r="I45" s="315"/>
      <c r="J45" s="315"/>
      <c r="K45" s="315"/>
      <c r="L45" s="315"/>
      <c r="M45" s="316"/>
      <c r="N45" s="317"/>
      <c r="O45" s="318"/>
      <c r="P45" s="318"/>
      <c r="Q45" s="318"/>
      <c r="R45" s="318"/>
      <c r="S45" s="318"/>
      <c r="T45" s="319"/>
      <c r="U45" s="317"/>
      <c r="V45" s="318"/>
      <c r="W45" s="318"/>
      <c r="X45" s="318"/>
      <c r="Y45" s="319"/>
    </row>
    <row r="46" spans="1:25" s="52" customFormat="1" ht="21" customHeight="1" x14ac:dyDescent="0.15">
      <c r="A46" s="53">
        <v>7</v>
      </c>
      <c r="B46" s="321"/>
      <c r="C46" s="321"/>
      <c r="D46" s="321"/>
      <c r="E46" s="321"/>
      <c r="F46" s="321"/>
      <c r="G46" s="314"/>
      <c r="H46" s="315"/>
      <c r="I46" s="315"/>
      <c r="J46" s="315"/>
      <c r="K46" s="315"/>
      <c r="L46" s="315"/>
      <c r="M46" s="316"/>
      <c r="N46" s="317"/>
      <c r="O46" s="318"/>
      <c r="P46" s="318"/>
      <c r="Q46" s="318"/>
      <c r="R46" s="318"/>
      <c r="S46" s="318"/>
      <c r="T46" s="319"/>
      <c r="U46" s="317"/>
      <c r="V46" s="318"/>
      <c r="W46" s="318"/>
      <c r="X46" s="318"/>
      <c r="Y46" s="319"/>
    </row>
    <row r="47" spans="1:25" s="52" customFormat="1" ht="21" customHeight="1" x14ac:dyDescent="0.15">
      <c r="A47" s="53">
        <v>8</v>
      </c>
      <c r="B47" s="321"/>
      <c r="C47" s="321"/>
      <c r="D47" s="321"/>
      <c r="E47" s="321"/>
      <c r="F47" s="321"/>
      <c r="G47" s="314"/>
      <c r="H47" s="315"/>
      <c r="I47" s="315"/>
      <c r="J47" s="315"/>
      <c r="K47" s="315"/>
      <c r="L47" s="315"/>
      <c r="M47" s="316"/>
      <c r="N47" s="317"/>
      <c r="O47" s="318"/>
      <c r="P47" s="318"/>
      <c r="Q47" s="318"/>
      <c r="R47" s="318"/>
      <c r="S47" s="318"/>
      <c r="T47" s="319"/>
      <c r="U47" s="317"/>
      <c r="V47" s="318"/>
      <c r="W47" s="318"/>
      <c r="X47" s="318"/>
      <c r="Y47" s="319"/>
    </row>
    <row r="48" spans="1:25" s="52" customFormat="1" ht="21" customHeight="1" x14ac:dyDescent="0.15">
      <c r="A48" s="53">
        <v>9</v>
      </c>
      <c r="B48" s="321"/>
      <c r="C48" s="321"/>
      <c r="D48" s="321"/>
      <c r="E48" s="321"/>
      <c r="F48" s="321"/>
      <c r="G48" s="314"/>
      <c r="H48" s="315"/>
      <c r="I48" s="315"/>
      <c r="J48" s="315"/>
      <c r="K48" s="315"/>
      <c r="L48" s="315"/>
      <c r="M48" s="316"/>
      <c r="N48" s="317"/>
      <c r="O48" s="318"/>
      <c r="P48" s="318"/>
      <c r="Q48" s="318"/>
      <c r="R48" s="318"/>
      <c r="S48" s="318"/>
      <c r="T48" s="319"/>
      <c r="U48" s="317"/>
      <c r="V48" s="318"/>
      <c r="W48" s="318"/>
      <c r="X48" s="318"/>
      <c r="Y48" s="319"/>
    </row>
    <row r="49" spans="1:25" s="52" customFormat="1" ht="21" customHeight="1" x14ac:dyDescent="0.15">
      <c r="A49" s="53">
        <v>10</v>
      </c>
      <c r="B49" s="321"/>
      <c r="C49" s="321"/>
      <c r="D49" s="321"/>
      <c r="E49" s="321"/>
      <c r="F49" s="321"/>
      <c r="G49" s="314"/>
      <c r="H49" s="315"/>
      <c r="I49" s="315"/>
      <c r="J49" s="315"/>
      <c r="K49" s="315"/>
      <c r="L49" s="315"/>
      <c r="M49" s="316"/>
      <c r="N49" s="317"/>
      <c r="O49" s="318"/>
      <c r="P49" s="318"/>
      <c r="Q49" s="318"/>
      <c r="R49" s="318"/>
      <c r="S49" s="318"/>
      <c r="T49" s="319"/>
      <c r="U49" s="317"/>
      <c r="V49" s="318"/>
      <c r="W49" s="318"/>
      <c r="X49" s="318"/>
      <c r="Y49" s="319"/>
    </row>
    <row r="50" spans="1:25" ht="11.45" customHeight="1" x14ac:dyDescent="0.15"/>
    <row r="51" spans="1:25" s="20" customFormat="1" ht="11.1" customHeight="1" x14ac:dyDescent="0.2">
      <c r="A51" s="330" t="s">
        <v>147</v>
      </c>
      <c r="B51" s="330"/>
      <c r="C51" s="330"/>
      <c r="D51" s="330"/>
      <c r="E51" s="307">
        <f>+要項!H21</f>
        <v>25</v>
      </c>
      <c r="F51" s="307"/>
      <c r="G51" s="307"/>
      <c r="H51" s="161"/>
      <c r="I51" s="309">
        <f>+要項!J21</f>
        <v>34</v>
      </c>
      <c r="J51" s="309"/>
      <c r="K51" s="311">
        <f>IF(AND(Sheet2!F21&gt;=32516,Sheet2!F21&lt;32874),"平成 元 年４月２日",Sheet2!F21)</f>
        <v>32974</v>
      </c>
      <c r="L51" s="311"/>
      <c r="M51" s="311"/>
      <c r="N51" s="311"/>
      <c r="O51" s="311"/>
      <c r="P51" s="144" t="s">
        <v>62</v>
      </c>
      <c r="Q51" s="312">
        <f>IF(AND(Sheet2!H21&gt;=32516,Sheet2!H21&lt;32874),"平成 元 年４月１日",Sheet2!H21)</f>
        <v>36624</v>
      </c>
      <c r="R51" s="312"/>
      <c r="S51" s="312"/>
      <c r="T51" s="312"/>
      <c r="U51" s="312"/>
      <c r="V51" s="145"/>
      <c r="W51" s="145"/>
      <c r="X51" s="145"/>
      <c r="Y51" s="145"/>
    </row>
    <row r="52" spans="1:25" s="20" customFormat="1" ht="11.1" customHeight="1" x14ac:dyDescent="0.2">
      <c r="A52" s="331"/>
      <c r="B52" s="331"/>
      <c r="C52" s="331"/>
      <c r="D52" s="331"/>
      <c r="E52" s="308"/>
      <c r="F52" s="308"/>
      <c r="G52" s="308"/>
      <c r="H52" s="162"/>
      <c r="I52" s="310"/>
      <c r="J52" s="310"/>
      <c r="K52" s="394">
        <f>Sheet2!A22</f>
        <v>32965</v>
      </c>
      <c r="L52" s="394"/>
      <c r="M52" s="394"/>
      <c r="N52" s="394"/>
      <c r="O52" s="394"/>
      <c r="P52" s="144"/>
      <c r="Q52" s="394">
        <f>Sheet2!C22</f>
        <v>36617</v>
      </c>
      <c r="R52" s="394"/>
      <c r="S52" s="394"/>
      <c r="T52" s="394"/>
      <c r="U52" s="394"/>
      <c r="V52" s="39"/>
      <c r="W52" s="39"/>
      <c r="X52" s="39"/>
      <c r="Y52" s="39"/>
    </row>
    <row r="53" spans="1:25" ht="21" customHeight="1" x14ac:dyDescent="0.15">
      <c r="A53" s="38"/>
      <c r="B53" s="322" t="s">
        <v>143</v>
      </c>
      <c r="C53" s="322"/>
      <c r="D53" s="322"/>
      <c r="E53" s="322"/>
      <c r="F53" s="322"/>
      <c r="G53" s="322" t="s">
        <v>144</v>
      </c>
      <c r="H53" s="322"/>
      <c r="I53" s="322"/>
      <c r="J53" s="322"/>
      <c r="K53" s="322"/>
      <c r="L53" s="322"/>
      <c r="M53" s="322"/>
      <c r="N53" s="323" t="s">
        <v>145</v>
      </c>
      <c r="O53" s="324"/>
      <c r="P53" s="324"/>
      <c r="Q53" s="324"/>
      <c r="R53" s="324"/>
      <c r="S53" s="324"/>
      <c r="T53" s="325"/>
      <c r="U53" s="323" t="s">
        <v>146</v>
      </c>
      <c r="V53" s="324"/>
      <c r="W53" s="324"/>
      <c r="X53" s="324"/>
      <c r="Y53" s="325"/>
    </row>
    <row r="54" spans="1:25" s="52" customFormat="1" ht="21" customHeight="1" x14ac:dyDescent="0.15">
      <c r="A54" s="53">
        <v>1</v>
      </c>
      <c r="B54" s="321"/>
      <c r="C54" s="321"/>
      <c r="D54" s="321"/>
      <c r="E54" s="321"/>
      <c r="F54" s="321"/>
      <c r="G54" s="314"/>
      <c r="H54" s="315"/>
      <c r="I54" s="315"/>
      <c r="J54" s="315"/>
      <c r="K54" s="315"/>
      <c r="L54" s="315"/>
      <c r="M54" s="316"/>
      <c r="N54" s="317"/>
      <c r="O54" s="318"/>
      <c r="P54" s="318"/>
      <c r="Q54" s="318"/>
      <c r="R54" s="318"/>
      <c r="S54" s="318"/>
      <c r="T54" s="319"/>
      <c r="U54" s="317"/>
      <c r="V54" s="318"/>
      <c r="W54" s="318"/>
      <c r="X54" s="318"/>
      <c r="Y54" s="319"/>
    </row>
    <row r="55" spans="1:25" s="52" customFormat="1" ht="21" customHeight="1" x14ac:dyDescent="0.15">
      <c r="A55" s="53">
        <v>2</v>
      </c>
      <c r="B55" s="321"/>
      <c r="C55" s="321"/>
      <c r="D55" s="321"/>
      <c r="E55" s="321"/>
      <c r="F55" s="321"/>
      <c r="G55" s="314"/>
      <c r="H55" s="315"/>
      <c r="I55" s="315"/>
      <c r="J55" s="315"/>
      <c r="K55" s="315"/>
      <c r="L55" s="315"/>
      <c r="M55" s="316"/>
      <c r="N55" s="317"/>
      <c r="O55" s="318"/>
      <c r="P55" s="318"/>
      <c r="Q55" s="318"/>
      <c r="R55" s="318"/>
      <c r="S55" s="318"/>
      <c r="T55" s="319"/>
      <c r="U55" s="317"/>
      <c r="V55" s="318"/>
      <c r="W55" s="318"/>
      <c r="X55" s="318"/>
      <c r="Y55" s="319"/>
    </row>
    <row r="56" spans="1:25" s="52" customFormat="1" ht="21" customHeight="1" x14ac:dyDescent="0.15">
      <c r="A56" s="53">
        <v>3</v>
      </c>
      <c r="B56" s="321"/>
      <c r="C56" s="321"/>
      <c r="D56" s="321"/>
      <c r="E56" s="321"/>
      <c r="F56" s="321"/>
      <c r="G56" s="314"/>
      <c r="H56" s="315"/>
      <c r="I56" s="315"/>
      <c r="J56" s="315"/>
      <c r="K56" s="315"/>
      <c r="L56" s="315"/>
      <c r="M56" s="316"/>
      <c r="N56" s="317"/>
      <c r="O56" s="318"/>
      <c r="P56" s="318"/>
      <c r="Q56" s="318"/>
      <c r="R56" s="318"/>
      <c r="S56" s="318"/>
      <c r="T56" s="319"/>
      <c r="U56" s="317"/>
      <c r="V56" s="318"/>
      <c r="W56" s="318"/>
      <c r="X56" s="318"/>
      <c r="Y56" s="319"/>
    </row>
    <row r="57" spans="1:25" s="52" customFormat="1" ht="21" customHeight="1" x14ac:dyDescent="0.15">
      <c r="A57" s="53">
        <v>4</v>
      </c>
      <c r="B57" s="321"/>
      <c r="C57" s="321"/>
      <c r="D57" s="321"/>
      <c r="E57" s="321"/>
      <c r="F57" s="321"/>
      <c r="G57" s="314"/>
      <c r="H57" s="315"/>
      <c r="I57" s="315"/>
      <c r="J57" s="315"/>
      <c r="K57" s="315"/>
      <c r="L57" s="315"/>
      <c r="M57" s="316"/>
      <c r="N57" s="317"/>
      <c r="O57" s="318"/>
      <c r="P57" s="318"/>
      <c r="Q57" s="318"/>
      <c r="R57" s="318"/>
      <c r="S57" s="318"/>
      <c r="T57" s="319"/>
      <c r="U57" s="317"/>
      <c r="V57" s="318"/>
      <c r="W57" s="318"/>
      <c r="X57" s="318"/>
      <c r="Y57" s="319"/>
    </row>
    <row r="58" spans="1:25" s="52" customFormat="1" ht="21" customHeight="1" x14ac:dyDescent="0.15">
      <c r="A58" s="53">
        <v>5</v>
      </c>
      <c r="B58" s="321"/>
      <c r="C58" s="321"/>
      <c r="D58" s="321"/>
      <c r="E58" s="321"/>
      <c r="F58" s="321"/>
      <c r="G58" s="314"/>
      <c r="H58" s="315"/>
      <c r="I58" s="315"/>
      <c r="J58" s="315"/>
      <c r="K58" s="315"/>
      <c r="L58" s="315"/>
      <c r="M58" s="316"/>
      <c r="N58" s="317"/>
      <c r="O58" s="318"/>
      <c r="P58" s="318"/>
      <c r="Q58" s="318"/>
      <c r="R58" s="318"/>
      <c r="S58" s="318"/>
      <c r="T58" s="319"/>
      <c r="U58" s="317"/>
      <c r="V58" s="318"/>
      <c r="W58" s="318"/>
      <c r="X58" s="318"/>
      <c r="Y58" s="319"/>
    </row>
    <row r="59" spans="1:25" s="52" customFormat="1" ht="21" customHeight="1" x14ac:dyDescent="0.15">
      <c r="A59" s="53">
        <v>6</v>
      </c>
      <c r="B59" s="321"/>
      <c r="C59" s="321"/>
      <c r="D59" s="321"/>
      <c r="E59" s="321"/>
      <c r="F59" s="321"/>
      <c r="G59" s="314"/>
      <c r="H59" s="315"/>
      <c r="I59" s="315"/>
      <c r="J59" s="315"/>
      <c r="K59" s="315"/>
      <c r="L59" s="315"/>
      <c r="M59" s="316"/>
      <c r="N59" s="317"/>
      <c r="O59" s="318"/>
      <c r="P59" s="318"/>
      <c r="Q59" s="318"/>
      <c r="R59" s="318"/>
      <c r="S59" s="318"/>
      <c r="T59" s="319"/>
      <c r="U59" s="317"/>
      <c r="V59" s="318"/>
      <c r="W59" s="318"/>
      <c r="X59" s="318"/>
      <c r="Y59" s="319"/>
    </row>
    <row r="60" spans="1:25" s="52" customFormat="1" ht="21" customHeight="1" x14ac:dyDescent="0.15">
      <c r="A60" s="53">
        <v>7</v>
      </c>
      <c r="B60" s="321"/>
      <c r="C60" s="321"/>
      <c r="D60" s="321"/>
      <c r="E60" s="321"/>
      <c r="F60" s="321"/>
      <c r="G60" s="314"/>
      <c r="H60" s="315"/>
      <c r="I60" s="315"/>
      <c r="J60" s="315"/>
      <c r="K60" s="315"/>
      <c r="L60" s="315"/>
      <c r="M60" s="316"/>
      <c r="N60" s="317"/>
      <c r="O60" s="318"/>
      <c r="P60" s="318"/>
      <c r="Q60" s="318"/>
      <c r="R60" s="318"/>
      <c r="S60" s="318"/>
      <c r="T60" s="319"/>
      <c r="U60" s="317"/>
      <c r="V60" s="318"/>
      <c r="W60" s="318"/>
      <c r="X60" s="318"/>
      <c r="Y60" s="319"/>
    </row>
    <row r="61" spans="1:25" s="52" customFormat="1" ht="21" customHeight="1" x14ac:dyDescent="0.15">
      <c r="A61" s="53">
        <v>8</v>
      </c>
      <c r="B61" s="321"/>
      <c r="C61" s="321"/>
      <c r="D61" s="321"/>
      <c r="E61" s="321"/>
      <c r="F61" s="321"/>
      <c r="G61" s="314"/>
      <c r="H61" s="315"/>
      <c r="I61" s="315"/>
      <c r="J61" s="315"/>
      <c r="K61" s="315"/>
      <c r="L61" s="315"/>
      <c r="M61" s="316"/>
      <c r="N61" s="317"/>
      <c r="O61" s="318"/>
      <c r="P61" s="318"/>
      <c r="Q61" s="318"/>
      <c r="R61" s="318"/>
      <c r="S61" s="318"/>
      <c r="T61" s="319"/>
      <c r="U61" s="317"/>
      <c r="V61" s="318"/>
      <c r="W61" s="318"/>
      <c r="X61" s="318"/>
      <c r="Y61" s="319"/>
    </row>
    <row r="62" spans="1:25" s="52" customFormat="1" ht="21" customHeight="1" x14ac:dyDescent="0.15">
      <c r="A62" s="53">
        <v>9</v>
      </c>
      <c r="B62" s="321"/>
      <c r="C62" s="321"/>
      <c r="D62" s="321"/>
      <c r="E62" s="321"/>
      <c r="F62" s="321"/>
      <c r="G62" s="314"/>
      <c r="H62" s="315"/>
      <c r="I62" s="315"/>
      <c r="J62" s="315"/>
      <c r="K62" s="315"/>
      <c r="L62" s="315"/>
      <c r="M62" s="316"/>
      <c r="N62" s="317"/>
      <c r="O62" s="318"/>
      <c r="P62" s="318"/>
      <c r="Q62" s="318"/>
      <c r="R62" s="318"/>
      <c r="S62" s="318"/>
      <c r="T62" s="319"/>
      <c r="U62" s="317"/>
      <c r="V62" s="318"/>
      <c r="W62" s="318"/>
      <c r="X62" s="318"/>
      <c r="Y62" s="319"/>
    </row>
    <row r="63" spans="1:25" s="52" customFormat="1" ht="21" customHeight="1" x14ac:dyDescent="0.15">
      <c r="A63" s="53">
        <v>10</v>
      </c>
      <c r="B63" s="321"/>
      <c r="C63" s="321"/>
      <c r="D63" s="321"/>
      <c r="E63" s="321"/>
      <c r="F63" s="321"/>
      <c r="G63" s="314"/>
      <c r="H63" s="315"/>
      <c r="I63" s="315"/>
      <c r="J63" s="315"/>
      <c r="K63" s="315"/>
      <c r="L63" s="315"/>
      <c r="M63" s="316"/>
      <c r="N63" s="317"/>
      <c r="O63" s="318"/>
      <c r="P63" s="318"/>
      <c r="Q63" s="318"/>
      <c r="R63" s="318"/>
      <c r="S63" s="318"/>
      <c r="T63" s="319"/>
      <c r="U63" s="317"/>
      <c r="V63" s="318"/>
      <c r="W63" s="318"/>
      <c r="X63" s="318"/>
      <c r="Y63" s="319"/>
    </row>
    <row r="64" spans="1:25" ht="10.7" customHeight="1" x14ac:dyDescent="0.15">
      <c r="A64" s="193"/>
      <c r="B64" s="193"/>
      <c r="C64" s="193"/>
      <c r="D64" s="193"/>
      <c r="E64" s="193"/>
      <c r="F64" s="193"/>
      <c r="G64" s="193"/>
      <c r="H64" s="193"/>
      <c r="I64" s="193"/>
      <c r="J64" s="193"/>
      <c r="K64" s="193"/>
      <c r="L64" s="193"/>
      <c r="M64" s="193"/>
      <c r="N64" s="193"/>
      <c r="O64" s="193"/>
      <c r="P64" s="193"/>
      <c r="Q64" s="193"/>
      <c r="R64" s="193"/>
      <c r="S64" s="193"/>
      <c r="T64" s="193"/>
      <c r="U64" s="193"/>
      <c r="V64" s="193"/>
      <c r="W64" s="193"/>
      <c r="X64" s="193"/>
      <c r="Y64" s="193"/>
    </row>
    <row r="65" spans="1:25" s="20" customFormat="1" ht="11.1" customHeight="1" x14ac:dyDescent="0.2">
      <c r="A65" s="330" t="s">
        <v>148</v>
      </c>
      <c r="B65" s="330"/>
      <c r="C65" s="330"/>
      <c r="D65" s="330"/>
      <c r="E65" s="307">
        <f>+要項!H23</f>
        <v>35</v>
      </c>
      <c r="F65" s="307"/>
      <c r="G65" s="307"/>
      <c r="H65" s="161"/>
      <c r="I65" s="309">
        <f>+要項!J23</f>
        <v>44</v>
      </c>
      <c r="J65" s="309"/>
      <c r="K65" s="311">
        <f>IF(AND(Sheet2!F23&gt;=32516,Sheet2!F23&lt;32874),"平成 元 年４月２日",Sheet2!F23)</f>
        <v>29324</v>
      </c>
      <c r="L65" s="311"/>
      <c r="M65" s="311"/>
      <c r="N65" s="311"/>
      <c r="O65" s="311"/>
      <c r="P65" s="144" t="s">
        <v>62</v>
      </c>
      <c r="Q65" s="312">
        <f>IF(AND(Sheet2!H23&gt;=32516,Sheet2!H23&lt;32874),"平成 元 年４月１日",Sheet2!H23)</f>
        <v>32974</v>
      </c>
      <c r="R65" s="312"/>
      <c r="S65" s="312"/>
      <c r="T65" s="312"/>
      <c r="U65" s="312"/>
      <c r="V65" s="145"/>
      <c r="W65" s="145"/>
      <c r="X65" s="145"/>
      <c r="Y65" s="145"/>
    </row>
    <row r="66" spans="1:25" s="20" customFormat="1" ht="11.1" customHeight="1" x14ac:dyDescent="0.2">
      <c r="A66" s="331"/>
      <c r="B66" s="331"/>
      <c r="C66" s="331"/>
      <c r="D66" s="331"/>
      <c r="E66" s="308"/>
      <c r="F66" s="308"/>
      <c r="G66" s="308"/>
      <c r="H66" s="162"/>
      <c r="I66" s="310"/>
      <c r="J66" s="310"/>
      <c r="K66" s="394">
        <f>Sheet2!A24</f>
        <v>29313</v>
      </c>
      <c r="L66" s="394"/>
      <c r="M66" s="394"/>
      <c r="N66" s="394"/>
      <c r="O66" s="394"/>
      <c r="P66" s="144"/>
      <c r="Q66" s="394">
        <f>Sheet2!C24</f>
        <v>32964</v>
      </c>
      <c r="R66" s="394"/>
      <c r="S66" s="394"/>
      <c r="T66" s="394"/>
      <c r="U66" s="394"/>
      <c r="V66" s="39"/>
      <c r="W66" s="39"/>
      <c r="X66" s="39"/>
      <c r="Y66" s="39"/>
    </row>
    <row r="67" spans="1:25" ht="21" customHeight="1" x14ac:dyDescent="0.15">
      <c r="A67" s="38"/>
      <c r="B67" s="322" t="s">
        <v>143</v>
      </c>
      <c r="C67" s="322"/>
      <c r="D67" s="322"/>
      <c r="E67" s="322"/>
      <c r="F67" s="322"/>
      <c r="G67" s="322" t="s">
        <v>144</v>
      </c>
      <c r="H67" s="322"/>
      <c r="I67" s="322"/>
      <c r="J67" s="322"/>
      <c r="K67" s="322"/>
      <c r="L67" s="322"/>
      <c r="M67" s="322"/>
      <c r="N67" s="323" t="s">
        <v>145</v>
      </c>
      <c r="O67" s="324"/>
      <c r="P67" s="324"/>
      <c r="Q67" s="324"/>
      <c r="R67" s="324"/>
      <c r="S67" s="324"/>
      <c r="T67" s="325"/>
      <c r="U67" s="323" t="s">
        <v>146</v>
      </c>
      <c r="V67" s="324"/>
      <c r="W67" s="324"/>
      <c r="X67" s="324"/>
      <c r="Y67" s="325"/>
    </row>
    <row r="68" spans="1:25" s="52" customFormat="1" ht="21" customHeight="1" x14ac:dyDescent="0.15">
      <c r="A68" s="53">
        <v>1</v>
      </c>
      <c r="B68" s="317"/>
      <c r="C68" s="318"/>
      <c r="D68" s="318"/>
      <c r="E68" s="318"/>
      <c r="F68" s="319"/>
      <c r="G68" s="314"/>
      <c r="H68" s="315"/>
      <c r="I68" s="315"/>
      <c r="J68" s="315"/>
      <c r="K68" s="315"/>
      <c r="L68" s="315"/>
      <c r="M68" s="316"/>
      <c r="N68" s="317"/>
      <c r="O68" s="318"/>
      <c r="P68" s="318"/>
      <c r="Q68" s="318"/>
      <c r="R68" s="318"/>
      <c r="S68" s="318"/>
      <c r="T68" s="319"/>
      <c r="U68" s="317"/>
      <c r="V68" s="318"/>
      <c r="W68" s="318"/>
      <c r="X68" s="318"/>
      <c r="Y68" s="319"/>
    </row>
    <row r="69" spans="1:25" s="52" customFormat="1" ht="21" customHeight="1" x14ac:dyDescent="0.15">
      <c r="A69" s="53">
        <v>2</v>
      </c>
      <c r="B69" s="317"/>
      <c r="C69" s="318"/>
      <c r="D69" s="318"/>
      <c r="E69" s="318"/>
      <c r="F69" s="319"/>
      <c r="G69" s="314"/>
      <c r="H69" s="315"/>
      <c r="I69" s="315"/>
      <c r="J69" s="315"/>
      <c r="K69" s="315"/>
      <c r="L69" s="315"/>
      <c r="M69" s="316"/>
      <c r="N69" s="317"/>
      <c r="O69" s="318"/>
      <c r="P69" s="318"/>
      <c r="Q69" s="318"/>
      <c r="R69" s="318"/>
      <c r="S69" s="318"/>
      <c r="T69" s="319"/>
      <c r="U69" s="317"/>
      <c r="V69" s="318"/>
      <c r="W69" s="318"/>
      <c r="X69" s="318"/>
      <c r="Y69" s="319"/>
    </row>
    <row r="70" spans="1:25" s="52" customFormat="1" ht="21" customHeight="1" x14ac:dyDescent="0.15">
      <c r="A70" s="53">
        <v>3</v>
      </c>
      <c r="B70" s="317"/>
      <c r="C70" s="318"/>
      <c r="D70" s="318"/>
      <c r="E70" s="318"/>
      <c r="F70" s="319"/>
      <c r="G70" s="314"/>
      <c r="H70" s="315"/>
      <c r="I70" s="315"/>
      <c r="J70" s="315"/>
      <c r="K70" s="315"/>
      <c r="L70" s="315"/>
      <c r="M70" s="316"/>
      <c r="N70" s="317"/>
      <c r="O70" s="318"/>
      <c r="P70" s="318"/>
      <c r="Q70" s="318"/>
      <c r="R70" s="318"/>
      <c r="S70" s="318"/>
      <c r="T70" s="319"/>
      <c r="U70" s="317"/>
      <c r="V70" s="318"/>
      <c r="W70" s="318"/>
      <c r="X70" s="318"/>
      <c r="Y70" s="319"/>
    </row>
    <row r="71" spans="1:25" s="52" customFormat="1" ht="21" customHeight="1" x14ac:dyDescent="0.15">
      <c r="A71" s="53">
        <v>4</v>
      </c>
      <c r="B71" s="317"/>
      <c r="C71" s="318"/>
      <c r="D71" s="318"/>
      <c r="E71" s="318"/>
      <c r="F71" s="319"/>
      <c r="G71" s="314"/>
      <c r="H71" s="315"/>
      <c r="I71" s="315"/>
      <c r="J71" s="315"/>
      <c r="K71" s="315"/>
      <c r="L71" s="315"/>
      <c r="M71" s="316"/>
      <c r="N71" s="317"/>
      <c r="O71" s="318"/>
      <c r="P71" s="318"/>
      <c r="Q71" s="318"/>
      <c r="R71" s="318"/>
      <c r="S71" s="318"/>
      <c r="T71" s="319"/>
      <c r="U71" s="317"/>
      <c r="V71" s="318"/>
      <c r="W71" s="318"/>
      <c r="X71" s="318"/>
      <c r="Y71" s="319"/>
    </row>
    <row r="72" spans="1:25" s="52" customFormat="1" ht="21" customHeight="1" x14ac:dyDescent="0.15">
      <c r="A72" s="53">
        <v>5</v>
      </c>
      <c r="B72" s="317"/>
      <c r="C72" s="318"/>
      <c r="D72" s="318"/>
      <c r="E72" s="318"/>
      <c r="F72" s="319"/>
      <c r="G72" s="314"/>
      <c r="H72" s="315"/>
      <c r="I72" s="315"/>
      <c r="J72" s="315"/>
      <c r="K72" s="315"/>
      <c r="L72" s="315"/>
      <c r="M72" s="316"/>
      <c r="N72" s="317"/>
      <c r="O72" s="318"/>
      <c r="P72" s="318"/>
      <c r="Q72" s="318"/>
      <c r="R72" s="318"/>
      <c r="S72" s="318"/>
      <c r="T72" s="319"/>
      <c r="U72" s="317"/>
      <c r="V72" s="318"/>
      <c r="W72" s="318"/>
      <c r="X72" s="318"/>
      <c r="Y72" s="319"/>
    </row>
    <row r="73" spans="1:25" s="52" customFormat="1" ht="21" customHeight="1" x14ac:dyDescent="0.15">
      <c r="A73" s="53">
        <v>6</v>
      </c>
      <c r="B73" s="317"/>
      <c r="C73" s="318"/>
      <c r="D73" s="318"/>
      <c r="E73" s="318"/>
      <c r="F73" s="319"/>
      <c r="G73" s="314"/>
      <c r="H73" s="315"/>
      <c r="I73" s="315"/>
      <c r="J73" s="315"/>
      <c r="K73" s="315"/>
      <c r="L73" s="315"/>
      <c r="M73" s="316"/>
      <c r="N73" s="317"/>
      <c r="O73" s="318"/>
      <c r="P73" s="318"/>
      <c r="Q73" s="318"/>
      <c r="R73" s="318"/>
      <c r="S73" s="318"/>
      <c r="T73" s="319"/>
      <c r="U73" s="317"/>
      <c r="V73" s="318"/>
      <c r="W73" s="318"/>
      <c r="X73" s="318"/>
      <c r="Y73" s="319"/>
    </row>
    <row r="74" spans="1:25" s="52" customFormat="1" ht="21" customHeight="1" x14ac:dyDescent="0.15">
      <c r="A74" s="53">
        <v>7</v>
      </c>
      <c r="B74" s="317"/>
      <c r="C74" s="318"/>
      <c r="D74" s="318"/>
      <c r="E74" s="318"/>
      <c r="F74" s="319"/>
      <c r="G74" s="314"/>
      <c r="H74" s="315"/>
      <c r="I74" s="315"/>
      <c r="J74" s="315"/>
      <c r="K74" s="315"/>
      <c r="L74" s="315"/>
      <c r="M74" s="316"/>
      <c r="N74" s="317"/>
      <c r="O74" s="318"/>
      <c r="P74" s="318"/>
      <c r="Q74" s="318"/>
      <c r="R74" s="318"/>
      <c r="S74" s="318"/>
      <c r="T74" s="319"/>
      <c r="U74" s="317"/>
      <c r="V74" s="318"/>
      <c r="W74" s="318"/>
      <c r="X74" s="318"/>
      <c r="Y74" s="319"/>
    </row>
    <row r="75" spans="1:25" s="52" customFormat="1" ht="21" customHeight="1" x14ac:dyDescent="0.15">
      <c r="A75" s="53">
        <v>8</v>
      </c>
      <c r="B75" s="317"/>
      <c r="C75" s="318"/>
      <c r="D75" s="318"/>
      <c r="E75" s="318"/>
      <c r="F75" s="319"/>
      <c r="G75" s="314"/>
      <c r="H75" s="315"/>
      <c r="I75" s="315"/>
      <c r="J75" s="315"/>
      <c r="K75" s="315"/>
      <c r="L75" s="315"/>
      <c r="M75" s="316"/>
      <c r="N75" s="317"/>
      <c r="O75" s="318"/>
      <c r="P75" s="318"/>
      <c r="Q75" s="318"/>
      <c r="R75" s="318"/>
      <c r="S75" s="318"/>
      <c r="T75" s="319"/>
      <c r="U75" s="317"/>
      <c r="V75" s="318"/>
      <c r="W75" s="318"/>
      <c r="X75" s="318"/>
      <c r="Y75" s="319"/>
    </row>
    <row r="76" spans="1:25" s="52" customFormat="1" ht="21" customHeight="1" x14ac:dyDescent="0.15">
      <c r="A76" s="53">
        <v>9</v>
      </c>
      <c r="B76" s="317"/>
      <c r="C76" s="318"/>
      <c r="D76" s="318"/>
      <c r="E76" s="318"/>
      <c r="F76" s="319"/>
      <c r="G76" s="314"/>
      <c r="H76" s="315"/>
      <c r="I76" s="315"/>
      <c r="J76" s="315"/>
      <c r="K76" s="315"/>
      <c r="L76" s="315"/>
      <c r="M76" s="316"/>
      <c r="N76" s="317"/>
      <c r="O76" s="318"/>
      <c r="P76" s="318"/>
      <c r="Q76" s="318"/>
      <c r="R76" s="318"/>
      <c r="S76" s="318"/>
      <c r="T76" s="319"/>
      <c r="U76" s="317"/>
      <c r="V76" s="318"/>
      <c r="W76" s="318"/>
      <c r="X76" s="318"/>
      <c r="Y76" s="319"/>
    </row>
    <row r="77" spans="1:25" s="52" customFormat="1" ht="21" customHeight="1" x14ac:dyDescent="0.15">
      <c r="A77" s="53">
        <v>10</v>
      </c>
      <c r="B77" s="317"/>
      <c r="C77" s="318"/>
      <c r="D77" s="318"/>
      <c r="E77" s="318"/>
      <c r="F77" s="319"/>
      <c r="G77" s="314"/>
      <c r="H77" s="315"/>
      <c r="I77" s="315"/>
      <c r="J77" s="315"/>
      <c r="K77" s="315"/>
      <c r="L77" s="315"/>
      <c r="M77" s="316"/>
      <c r="N77" s="317"/>
      <c r="O77" s="318"/>
      <c r="P77" s="318"/>
      <c r="Q77" s="318"/>
      <c r="R77" s="318"/>
      <c r="S77" s="318"/>
      <c r="T77" s="319"/>
      <c r="U77" s="317"/>
      <c r="V77" s="318"/>
      <c r="W77" s="318"/>
      <c r="X77" s="318"/>
      <c r="Y77" s="319"/>
    </row>
    <row r="78" spans="1:25" ht="21" customHeight="1" x14ac:dyDescent="0.15">
      <c r="A78" s="320" t="s">
        <v>141</v>
      </c>
      <c r="B78" s="320"/>
      <c r="C78" s="320"/>
      <c r="D78" s="320"/>
      <c r="E78" s="320"/>
      <c r="F78" s="320"/>
      <c r="G78" s="320"/>
      <c r="H78" s="320"/>
      <c r="I78" s="320"/>
      <c r="J78" s="320"/>
      <c r="K78" s="320"/>
      <c r="L78" s="320"/>
      <c r="M78" s="320"/>
      <c r="N78" s="320"/>
      <c r="O78" s="320"/>
      <c r="P78" s="320"/>
      <c r="Q78" s="320"/>
      <c r="R78" s="320"/>
      <c r="S78" s="320"/>
      <c r="T78" s="320"/>
      <c r="U78" s="320"/>
      <c r="V78" s="320"/>
      <c r="W78" s="320"/>
      <c r="X78" s="320"/>
      <c r="Y78" s="320"/>
    </row>
    <row r="79" spans="1:25" s="20" customFormat="1" ht="11.1" customHeight="1" x14ac:dyDescent="0.2">
      <c r="A79" s="330" t="s">
        <v>149</v>
      </c>
      <c r="B79" s="330"/>
      <c r="C79" s="330"/>
      <c r="D79" s="330"/>
      <c r="E79" s="307">
        <f>+要項!H25</f>
        <v>45</v>
      </c>
      <c r="F79" s="307"/>
      <c r="G79" s="307"/>
      <c r="H79" s="161"/>
      <c r="I79" s="309">
        <f>+要項!J25</f>
        <v>54</v>
      </c>
      <c r="J79" s="309"/>
      <c r="K79" s="311">
        <f>IF(AND(Sheet2!F25&gt;=32516,Sheet2!F25&lt;32874),"平成 元 年４月２日",Sheet2!F25)</f>
        <v>25674</v>
      </c>
      <c r="L79" s="311"/>
      <c r="M79" s="311"/>
      <c r="N79" s="311"/>
      <c r="O79" s="311"/>
      <c r="P79" s="144" t="s">
        <v>62</v>
      </c>
      <c r="Q79" s="312">
        <f>IF(AND(Sheet2!H25&gt;=32516,Sheet2!H25&lt;32874),"平成 元 年４月１日",Sheet2!H25)</f>
        <v>29324</v>
      </c>
      <c r="R79" s="312"/>
      <c r="S79" s="312"/>
      <c r="T79" s="312"/>
      <c r="U79" s="312"/>
      <c r="V79" s="145"/>
      <c r="W79" s="145"/>
      <c r="X79" s="145"/>
      <c r="Y79" s="145"/>
    </row>
    <row r="80" spans="1:25" s="20" customFormat="1" ht="11.1" customHeight="1" x14ac:dyDescent="0.2">
      <c r="A80" s="331"/>
      <c r="B80" s="331"/>
      <c r="C80" s="331"/>
      <c r="D80" s="331"/>
      <c r="E80" s="308"/>
      <c r="F80" s="308"/>
      <c r="G80" s="308"/>
      <c r="H80" s="162"/>
      <c r="I80" s="310"/>
      <c r="J80" s="310"/>
      <c r="K80" s="394">
        <f>Sheet2!A26</f>
        <v>25660</v>
      </c>
      <c r="L80" s="394"/>
      <c r="M80" s="394"/>
      <c r="N80" s="394"/>
      <c r="O80" s="394"/>
      <c r="P80" s="144"/>
      <c r="Q80" s="394">
        <f>Sheet2!C26</f>
        <v>29312</v>
      </c>
      <c r="R80" s="394"/>
      <c r="S80" s="394"/>
      <c r="T80" s="394"/>
      <c r="U80" s="394"/>
      <c r="V80" s="39"/>
      <c r="W80" s="39"/>
      <c r="X80" s="39"/>
      <c r="Y80" s="39"/>
    </row>
    <row r="81" spans="1:25" ht="21" customHeight="1" x14ac:dyDescent="0.15">
      <c r="A81" s="38"/>
      <c r="B81" s="322" t="s">
        <v>143</v>
      </c>
      <c r="C81" s="322"/>
      <c r="D81" s="322"/>
      <c r="E81" s="322"/>
      <c r="F81" s="322"/>
      <c r="G81" s="322" t="s">
        <v>144</v>
      </c>
      <c r="H81" s="322"/>
      <c r="I81" s="322"/>
      <c r="J81" s="322"/>
      <c r="K81" s="322"/>
      <c r="L81" s="322"/>
      <c r="M81" s="322"/>
      <c r="N81" s="323" t="s">
        <v>145</v>
      </c>
      <c r="O81" s="324"/>
      <c r="P81" s="324"/>
      <c r="Q81" s="324"/>
      <c r="R81" s="324"/>
      <c r="S81" s="324"/>
      <c r="T81" s="325"/>
      <c r="U81" s="323" t="s">
        <v>146</v>
      </c>
      <c r="V81" s="324"/>
      <c r="W81" s="324"/>
      <c r="X81" s="324"/>
      <c r="Y81" s="325"/>
    </row>
    <row r="82" spans="1:25" s="52" customFormat="1" ht="21" customHeight="1" x14ac:dyDescent="0.15">
      <c r="A82" s="53">
        <v>1</v>
      </c>
      <c r="B82" s="321"/>
      <c r="C82" s="321"/>
      <c r="D82" s="321"/>
      <c r="E82" s="321"/>
      <c r="F82" s="321"/>
      <c r="G82" s="314"/>
      <c r="H82" s="315"/>
      <c r="I82" s="315"/>
      <c r="J82" s="315"/>
      <c r="K82" s="315"/>
      <c r="L82" s="315"/>
      <c r="M82" s="316"/>
      <c r="N82" s="317"/>
      <c r="O82" s="318"/>
      <c r="P82" s="318"/>
      <c r="Q82" s="318"/>
      <c r="R82" s="318"/>
      <c r="S82" s="318"/>
      <c r="T82" s="319"/>
      <c r="U82" s="317"/>
      <c r="V82" s="318"/>
      <c r="W82" s="318"/>
      <c r="X82" s="318"/>
      <c r="Y82" s="319"/>
    </row>
    <row r="83" spans="1:25" s="52" customFormat="1" ht="21" customHeight="1" x14ac:dyDescent="0.15">
      <c r="A83" s="53">
        <v>2</v>
      </c>
      <c r="B83" s="321"/>
      <c r="C83" s="321"/>
      <c r="D83" s="321"/>
      <c r="E83" s="321"/>
      <c r="F83" s="321"/>
      <c r="G83" s="314"/>
      <c r="H83" s="315"/>
      <c r="I83" s="315"/>
      <c r="J83" s="315"/>
      <c r="K83" s="315"/>
      <c r="L83" s="315"/>
      <c r="M83" s="316"/>
      <c r="N83" s="317"/>
      <c r="O83" s="318"/>
      <c r="P83" s="318"/>
      <c r="Q83" s="318"/>
      <c r="R83" s="318"/>
      <c r="S83" s="318"/>
      <c r="T83" s="319"/>
      <c r="U83" s="317"/>
      <c r="V83" s="318"/>
      <c r="W83" s="318"/>
      <c r="X83" s="318"/>
      <c r="Y83" s="319"/>
    </row>
    <row r="84" spans="1:25" s="52" customFormat="1" ht="21" customHeight="1" x14ac:dyDescent="0.15">
      <c r="A84" s="53">
        <v>3</v>
      </c>
      <c r="B84" s="321"/>
      <c r="C84" s="321"/>
      <c r="D84" s="321"/>
      <c r="E84" s="321"/>
      <c r="F84" s="321"/>
      <c r="G84" s="314"/>
      <c r="H84" s="315"/>
      <c r="I84" s="315"/>
      <c r="J84" s="315"/>
      <c r="K84" s="315"/>
      <c r="L84" s="315"/>
      <c r="M84" s="316"/>
      <c r="N84" s="317"/>
      <c r="O84" s="318"/>
      <c r="P84" s="318"/>
      <c r="Q84" s="318"/>
      <c r="R84" s="318"/>
      <c r="S84" s="318"/>
      <c r="T84" s="319"/>
      <c r="U84" s="317"/>
      <c r="V84" s="318"/>
      <c r="W84" s="318"/>
      <c r="X84" s="318"/>
      <c r="Y84" s="319"/>
    </row>
    <row r="85" spans="1:25" s="52" customFormat="1" ht="21" customHeight="1" x14ac:dyDescent="0.15">
      <c r="A85" s="53">
        <v>4</v>
      </c>
      <c r="B85" s="321"/>
      <c r="C85" s="321"/>
      <c r="D85" s="321"/>
      <c r="E85" s="321"/>
      <c r="F85" s="321"/>
      <c r="G85" s="314"/>
      <c r="H85" s="315"/>
      <c r="I85" s="315"/>
      <c r="J85" s="315"/>
      <c r="K85" s="315"/>
      <c r="L85" s="315"/>
      <c r="M85" s="316"/>
      <c r="N85" s="317"/>
      <c r="O85" s="318"/>
      <c r="P85" s="318"/>
      <c r="Q85" s="318"/>
      <c r="R85" s="318"/>
      <c r="S85" s="318"/>
      <c r="T85" s="319"/>
      <c r="U85" s="317"/>
      <c r="V85" s="318"/>
      <c r="W85" s="318"/>
      <c r="X85" s="318"/>
      <c r="Y85" s="319"/>
    </row>
    <row r="86" spans="1:25" s="52" customFormat="1" ht="21" customHeight="1" x14ac:dyDescent="0.15">
      <c r="A86" s="53">
        <v>5</v>
      </c>
      <c r="B86" s="321"/>
      <c r="C86" s="321"/>
      <c r="D86" s="321"/>
      <c r="E86" s="321"/>
      <c r="F86" s="321"/>
      <c r="G86" s="314"/>
      <c r="H86" s="315"/>
      <c r="I86" s="315"/>
      <c r="J86" s="315"/>
      <c r="K86" s="315"/>
      <c r="L86" s="315"/>
      <c r="M86" s="316"/>
      <c r="N86" s="317"/>
      <c r="O86" s="318"/>
      <c r="P86" s="318"/>
      <c r="Q86" s="318"/>
      <c r="R86" s="318"/>
      <c r="S86" s="318"/>
      <c r="T86" s="319"/>
      <c r="U86" s="317"/>
      <c r="V86" s="318"/>
      <c r="W86" s="318"/>
      <c r="X86" s="318"/>
      <c r="Y86" s="319"/>
    </row>
    <row r="87" spans="1:25" s="52" customFormat="1" ht="21" customHeight="1" x14ac:dyDescent="0.15">
      <c r="A87" s="53">
        <v>6</v>
      </c>
      <c r="B87" s="321"/>
      <c r="C87" s="321"/>
      <c r="D87" s="321"/>
      <c r="E87" s="321"/>
      <c r="F87" s="321"/>
      <c r="G87" s="314"/>
      <c r="H87" s="315"/>
      <c r="I87" s="315"/>
      <c r="J87" s="315"/>
      <c r="K87" s="315"/>
      <c r="L87" s="315"/>
      <c r="M87" s="316"/>
      <c r="N87" s="317"/>
      <c r="O87" s="318"/>
      <c r="P87" s="318"/>
      <c r="Q87" s="318"/>
      <c r="R87" s="318"/>
      <c r="S87" s="318"/>
      <c r="T87" s="319"/>
      <c r="U87" s="317"/>
      <c r="V87" s="318"/>
      <c r="W87" s="318"/>
      <c r="X87" s="318"/>
      <c r="Y87" s="319"/>
    </row>
    <row r="88" spans="1:25" s="52" customFormat="1" ht="21" customHeight="1" x14ac:dyDescent="0.15">
      <c r="A88" s="53">
        <v>7</v>
      </c>
      <c r="B88" s="321"/>
      <c r="C88" s="321"/>
      <c r="D88" s="321"/>
      <c r="E88" s="321"/>
      <c r="F88" s="321"/>
      <c r="G88" s="314"/>
      <c r="H88" s="315"/>
      <c r="I88" s="315"/>
      <c r="J88" s="315"/>
      <c r="K88" s="315"/>
      <c r="L88" s="315"/>
      <c r="M88" s="316"/>
      <c r="N88" s="317"/>
      <c r="O88" s="318"/>
      <c r="P88" s="318"/>
      <c r="Q88" s="318"/>
      <c r="R88" s="318"/>
      <c r="S88" s="318"/>
      <c r="T88" s="319"/>
      <c r="U88" s="317"/>
      <c r="V88" s="318"/>
      <c r="W88" s="318"/>
      <c r="X88" s="318"/>
      <c r="Y88" s="319"/>
    </row>
    <row r="89" spans="1:25" s="52" customFormat="1" ht="21" customHeight="1" x14ac:dyDescent="0.15">
      <c r="A89" s="53">
        <v>8</v>
      </c>
      <c r="B89" s="321"/>
      <c r="C89" s="321"/>
      <c r="D89" s="321"/>
      <c r="E89" s="321"/>
      <c r="F89" s="321"/>
      <c r="G89" s="314"/>
      <c r="H89" s="315"/>
      <c r="I89" s="315"/>
      <c r="J89" s="315"/>
      <c r="K89" s="315"/>
      <c r="L89" s="315"/>
      <c r="M89" s="316"/>
      <c r="N89" s="317"/>
      <c r="O89" s="318"/>
      <c r="P89" s="318"/>
      <c r="Q89" s="318"/>
      <c r="R89" s="318"/>
      <c r="S89" s="318"/>
      <c r="T89" s="319"/>
      <c r="U89" s="317"/>
      <c r="V89" s="318"/>
      <c r="W89" s="318"/>
      <c r="X89" s="318"/>
      <c r="Y89" s="319"/>
    </row>
    <row r="90" spans="1:25" s="52" customFormat="1" ht="21" customHeight="1" x14ac:dyDescent="0.15">
      <c r="A90" s="53">
        <v>9</v>
      </c>
      <c r="B90" s="321"/>
      <c r="C90" s="321"/>
      <c r="D90" s="321"/>
      <c r="E90" s="321"/>
      <c r="F90" s="321"/>
      <c r="G90" s="314"/>
      <c r="H90" s="315"/>
      <c r="I90" s="315"/>
      <c r="J90" s="315"/>
      <c r="K90" s="315"/>
      <c r="L90" s="315"/>
      <c r="M90" s="316"/>
      <c r="N90" s="317"/>
      <c r="O90" s="318"/>
      <c r="P90" s="318"/>
      <c r="Q90" s="318"/>
      <c r="R90" s="318"/>
      <c r="S90" s="318"/>
      <c r="T90" s="319"/>
      <c r="U90" s="317"/>
      <c r="V90" s="318"/>
      <c r="W90" s="318"/>
      <c r="X90" s="318"/>
      <c r="Y90" s="319"/>
    </row>
    <row r="91" spans="1:25" s="52" customFormat="1" ht="21" customHeight="1" x14ac:dyDescent="0.15">
      <c r="A91" s="53">
        <v>10</v>
      </c>
      <c r="B91" s="321"/>
      <c r="C91" s="321"/>
      <c r="D91" s="321"/>
      <c r="E91" s="321"/>
      <c r="F91" s="321"/>
      <c r="G91" s="314"/>
      <c r="H91" s="315"/>
      <c r="I91" s="315"/>
      <c r="J91" s="315"/>
      <c r="K91" s="315"/>
      <c r="L91" s="315"/>
      <c r="M91" s="316"/>
      <c r="N91" s="317"/>
      <c r="O91" s="318"/>
      <c r="P91" s="318"/>
      <c r="Q91" s="318"/>
      <c r="R91" s="318"/>
      <c r="S91" s="318"/>
      <c r="T91" s="319"/>
      <c r="U91" s="317"/>
      <c r="V91" s="318"/>
      <c r="W91" s="318"/>
      <c r="X91" s="318"/>
      <c r="Y91" s="319"/>
    </row>
    <row r="92" spans="1:25" ht="11.45" customHeight="1" x14ac:dyDescent="0.15">
      <c r="A92" s="320"/>
      <c r="B92" s="320"/>
      <c r="C92" s="320"/>
      <c r="D92" s="320"/>
      <c r="E92" s="320"/>
      <c r="F92" s="320"/>
      <c r="G92" s="320"/>
      <c r="H92" s="320"/>
      <c r="I92" s="320"/>
      <c r="J92" s="320"/>
      <c r="K92" s="320"/>
      <c r="L92" s="320"/>
      <c r="M92" s="320"/>
      <c r="N92" s="320"/>
      <c r="O92" s="320"/>
      <c r="P92" s="320"/>
      <c r="Q92" s="320"/>
      <c r="R92" s="320"/>
      <c r="S92" s="320"/>
      <c r="T92" s="320"/>
      <c r="U92" s="320"/>
      <c r="V92" s="320"/>
      <c r="W92" s="320"/>
      <c r="X92" s="320"/>
      <c r="Y92" s="320"/>
    </row>
    <row r="93" spans="1:25" s="20" customFormat="1" ht="11.1" customHeight="1" x14ac:dyDescent="0.2">
      <c r="A93" s="330" t="s">
        <v>216</v>
      </c>
      <c r="B93" s="330"/>
      <c r="C93" s="330"/>
      <c r="D93" s="330"/>
      <c r="E93" s="307">
        <f>+要項!H27</f>
        <v>55</v>
      </c>
      <c r="F93" s="307"/>
      <c r="G93" s="307"/>
      <c r="H93" s="161"/>
      <c r="I93" s="309">
        <f>+要項!J27</f>
        <v>64</v>
      </c>
      <c r="J93" s="309"/>
      <c r="K93" s="311">
        <f>IF(AND(Sheet2!F27&gt;=32516,Sheet2!F27&lt;32874),"平成 元 年４月２日",Sheet2!F27)</f>
        <v>22024</v>
      </c>
      <c r="L93" s="311"/>
      <c r="M93" s="311"/>
      <c r="N93" s="311"/>
      <c r="O93" s="311"/>
      <c r="P93" s="144" t="s">
        <v>62</v>
      </c>
      <c r="Q93" s="312">
        <f>IF(AND(Sheet2!H27&gt;=32516,Sheet2!H27&lt;32874),"平成 元 年４月１日",Sheet2!H27)</f>
        <v>25674</v>
      </c>
      <c r="R93" s="312"/>
      <c r="S93" s="312"/>
      <c r="T93" s="312"/>
      <c r="U93" s="312"/>
      <c r="V93" s="145"/>
      <c r="W93" s="145"/>
      <c r="X93" s="145"/>
      <c r="Y93" s="145"/>
    </row>
    <row r="94" spans="1:25" s="20" customFormat="1" ht="11.1" customHeight="1" x14ac:dyDescent="0.2">
      <c r="A94" s="331"/>
      <c r="B94" s="331"/>
      <c r="C94" s="331"/>
      <c r="D94" s="331"/>
      <c r="E94" s="308"/>
      <c r="F94" s="308"/>
      <c r="G94" s="308"/>
      <c r="H94" s="162"/>
      <c r="I94" s="310"/>
      <c r="J94" s="310"/>
      <c r="K94" s="394">
        <f>Sheet2!A28</f>
        <v>22008</v>
      </c>
      <c r="L94" s="394"/>
      <c r="M94" s="394"/>
      <c r="N94" s="394"/>
      <c r="O94" s="394"/>
      <c r="P94" s="144"/>
      <c r="Q94" s="394">
        <f>Sheet2!C28</f>
        <v>25659</v>
      </c>
      <c r="R94" s="394"/>
      <c r="S94" s="394"/>
      <c r="T94" s="394"/>
      <c r="U94" s="394"/>
      <c r="V94" s="39"/>
      <c r="W94" s="39"/>
      <c r="X94" s="39"/>
      <c r="Y94" s="39"/>
    </row>
    <row r="95" spans="1:25" ht="21" customHeight="1" x14ac:dyDescent="0.15">
      <c r="A95" s="38"/>
      <c r="B95" s="322" t="s">
        <v>143</v>
      </c>
      <c r="C95" s="322"/>
      <c r="D95" s="322"/>
      <c r="E95" s="322"/>
      <c r="F95" s="322"/>
      <c r="G95" s="322" t="s">
        <v>144</v>
      </c>
      <c r="H95" s="322"/>
      <c r="I95" s="322"/>
      <c r="J95" s="322"/>
      <c r="K95" s="322"/>
      <c r="L95" s="322"/>
      <c r="M95" s="322"/>
      <c r="N95" s="323" t="s">
        <v>145</v>
      </c>
      <c r="O95" s="324"/>
      <c r="P95" s="324"/>
      <c r="Q95" s="324"/>
      <c r="R95" s="324"/>
      <c r="S95" s="324"/>
      <c r="T95" s="325"/>
      <c r="U95" s="323" t="s">
        <v>146</v>
      </c>
      <c r="V95" s="324"/>
      <c r="W95" s="324"/>
      <c r="X95" s="324"/>
      <c r="Y95" s="325"/>
    </row>
    <row r="96" spans="1:25" s="52" customFormat="1" ht="21" customHeight="1" x14ac:dyDescent="0.15">
      <c r="A96" s="53">
        <v>1</v>
      </c>
      <c r="B96" s="321"/>
      <c r="C96" s="321"/>
      <c r="D96" s="321"/>
      <c r="E96" s="321"/>
      <c r="F96" s="321"/>
      <c r="G96" s="314"/>
      <c r="H96" s="315"/>
      <c r="I96" s="315"/>
      <c r="J96" s="315"/>
      <c r="K96" s="315"/>
      <c r="L96" s="315"/>
      <c r="M96" s="316"/>
      <c r="N96" s="317"/>
      <c r="O96" s="318"/>
      <c r="P96" s="318"/>
      <c r="Q96" s="318"/>
      <c r="R96" s="318"/>
      <c r="S96" s="318"/>
      <c r="T96" s="319"/>
      <c r="U96" s="317"/>
      <c r="V96" s="318"/>
      <c r="W96" s="318"/>
      <c r="X96" s="318"/>
      <c r="Y96" s="319"/>
    </row>
    <row r="97" spans="1:25" s="52" customFormat="1" ht="21" customHeight="1" x14ac:dyDescent="0.15">
      <c r="A97" s="53">
        <v>2</v>
      </c>
      <c r="B97" s="321"/>
      <c r="C97" s="321"/>
      <c r="D97" s="321"/>
      <c r="E97" s="321"/>
      <c r="F97" s="321"/>
      <c r="G97" s="314"/>
      <c r="H97" s="315"/>
      <c r="I97" s="315"/>
      <c r="J97" s="315"/>
      <c r="K97" s="315"/>
      <c r="L97" s="315"/>
      <c r="M97" s="316"/>
      <c r="N97" s="317"/>
      <c r="O97" s="318"/>
      <c r="P97" s="318"/>
      <c r="Q97" s="318"/>
      <c r="R97" s="318"/>
      <c r="S97" s="318"/>
      <c r="T97" s="319"/>
      <c r="U97" s="317"/>
      <c r="V97" s="318"/>
      <c r="W97" s="318"/>
      <c r="X97" s="318"/>
      <c r="Y97" s="319"/>
    </row>
    <row r="98" spans="1:25" s="52" customFormat="1" ht="21" customHeight="1" x14ac:dyDescent="0.15">
      <c r="A98" s="53">
        <v>3</v>
      </c>
      <c r="B98" s="321"/>
      <c r="C98" s="321"/>
      <c r="D98" s="321"/>
      <c r="E98" s="321"/>
      <c r="F98" s="321"/>
      <c r="G98" s="314"/>
      <c r="H98" s="315"/>
      <c r="I98" s="315"/>
      <c r="J98" s="315"/>
      <c r="K98" s="315"/>
      <c r="L98" s="315"/>
      <c r="M98" s="316"/>
      <c r="N98" s="317"/>
      <c r="O98" s="318"/>
      <c r="P98" s="318"/>
      <c r="Q98" s="318"/>
      <c r="R98" s="318"/>
      <c r="S98" s="318"/>
      <c r="T98" s="319"/>
      <c r="U98" s="317"/>
      <c r="V98" s="318"/>
      <c r="W98" s="318"/>
      <c r="X98" s="318"/>
      <c r="Y98" s="319"/>
    </row>
    <row r="99" spans="1:25" s="52" customFormat="1" ht="21" customHeight="1" x14ac:dyDescent="0.15">
      <c r="A99" s="53">
        <v>4</v>
      </c>
      <c r="B99" s="321"/>
      <c r="C99" s="321"/>
      <c r="D99" s="321"/>
      <c r="E99" s="321"/>
      <c r="F99" s="321"/>
      <c r="G99" s="314"/>
      <c r="H99" s="315"/>
      <c r="I99" s="315"/>
      <c r="J99" s="315"/>
      <c r="K99" s="315"/>
      <c r="L99" s="315"/>
      <c r="M99" s="316"/>
      <c r="N99" s="317"/>
      <c r="O99" s="318"/>
      <c r="P99" s="318"/>
      <c r="Q99" s="318"/>
      <c r="R99" s="318"/>
      <c r="S99" s="318"/>
      <c r="T99" s="319"/>
      <c r="U99" s="317"/>
      <c r="V99" s="318"/>
      <c r="W99" s="318"/>
      <c r="X99" s="318"/>
      <c r="Y99" s="319"/>
    </row>
    <row r="100" spans="1:25" s="52" customFormat="1" ht="21" customHeight="1" x14ac:dyDescent="0.15">
      <c r="A100" s="53">
        <v>5</v>
      </c>
      <c r="B100" s="321"/>
      <c r="C100" s="321"/>
      <c r="D100" s="321"/>
      <c r="E100" s="321"/>
      <c r="F100" s="321"/>
      <c r="G100" s="314"/>
      <c r="H100" s="315"/>
      <c r="I100" s="315"/>
      <c r="J100" s="315"/>
      <c r="K100" s="315"/>
      <c r="L100" s="315"/>
      <c r="M100" s="316"/>
      <c r="N100" s="317"/>
      <c r="O100" s="318"/>
      <c r="P100" s="318"/>
      <c r="Q100" s="318"/>
      <c r="R100" s="318"/>
      <c r="S100" s="318"/>
      <c r="T100" s="319"/>
      <c r="U100" s="317"/>
      <c r="V100" s="318"/>
      <c r="W100" s="318"/>
      <c r="X100" s="318"/>
      <c r="Y100" s="319"/>
    </row>
    <row r="101" spans="1:25" s="52" customFormat="1" ht="21" customHeight="1" x14ac:dyDescent="0.15">
      <c r="A101" s="53">
        <v>6</v>
      </c>
      <c r="B101" s="321"/>
      <c r="C101" s="321"/>
      <c r="D101" s="321"/>
      <c r="E101" s="321"/>
      <c r="F101" s="321"/>
      <c r="G101" s="314"/>
      <c r="H101" s="315"/>
      <c r="I101" s="315"/>
      <c r="J101" s="315"/>
      <c r="K101" s="315"/>
      <c r="L101" s="315"/>
      <c r="M101" s="316"/>
      <c r="N101" s="317"/>
      <c r="O101" s="318"/>
      <c r="P101" s="318"/>
      <c r="Q101" s="318"/>
      <c r="R101" s="318"/>
      <c r="S101" s="318"/>
      <c r="T101" s="319"/>
      <c r="U101" s="317"/>
      <c r="V101" s="318"/>
      <c r="W101" s="318"/>
      <c r="X101" s="318"/>
      <c r="Y101" s="319"/>
    </row>
    <row r="102" spans="1:25" s="52" customFormat="1" ht="21" customHeight="1" x14ac:dyDescent="0.15">
      <c r="A102" s="53">
        <v>7</v>
      </c>
      <c r="B102" s="321"/>
      <c r="C102" s="321"/>
      <c r="D102" s="321"/>
      <c r="E102" s="321"/>
      <c r="F102" s="321"/>
      <c r="G102" s="314"/>
      <c r="H102" s="315"/>
      <c r="I102" s="315"/>
      <c r="J102" s="315"/>
      <c r="K102" s="315"/>
      <c r="L102" s="315"/>
      <c r="M102" s="316"/>
      <c r="N102" s="317"/>
      <c r="O102" s="318"/>
      <c r="P102" s="318"/>
      <c r="Q102" s="318"/>
      <c r="R102" s="318"/>
      <c r="S102" s="318"/>
      <c r="T102" s="319"/>
      <c r="U102" s="317"/>
      <c r="V102" s="318"/>
      <c r="W102" s="318"/>
      <c r="X102" s="318"/>
      <c r="Y102" s="319"/>
    </row>
    <row r="103" spans="1:25" s="52" customFormat="1" ht="21" customHeight="1" x14ac:dyDescent="0.15">
      <c r="A103" s="53">
        <v>8</v>
      </c>
      <c r="B103" s="321"/>
      <c r="C103" s="321"/>
      <c r="D103" s="321"/>
      <c r="E103" s="321"/>
      <c r="F103" s="321"/>
      <c r="G103" s="314"/>
      <c r="H103" s="315"/>
      <c r="I103" s="315"/>
      <c r="J103" s="315"/>
      <c r="K103" s="315"/>
      <c r="L103" s="315"/>
      <c r="M103" s="316"/>
      <c r="N103" s="317"/>
      <c r="O103" s="318"/>
      <c r="P103" s="318"/>
      <c r="Q103" s="318"/>
      <c r="R103" s="318"/>
      <c r="S103" s="318"/>
      <c r="T103" s="319"/>
      <c r="U103" s="317"/>
      <c r="V103" s="318"/>
      <c r="W103" s="318"/>
      <c r="X103" s="318"/>
      <c r="Y103" s="319"/>
    </row>
    <row r="104" spans="1:25" s="52" customFormat="1" ht="21" customHeight="1" x14ac:dyDescent="0.15">
      <c r="A104" s="53">
        <v>9</v>
      </c>
      <c r="B104" s="321"/>
      <c r="C104" s="321"/>
      <c r="D104" s="321"/>
      <c r="E104" s="321"/>
      <c r="F104" s="321"/>
      <c r="G104" s="314"/>
      <c r="H104" s="315"/>
      <c r="I104" s="315"/>
      <c r="J104" s="315"/>
      <c r="K104" s="315"/>
      <c r="L104" s="315"/>
      <c r="M104" s="316"/>
      <c r="N104" s="317"/>
      <c r="O104" s="318"/>
      <c r="P104" s="318"/>
      <c r="Q104" s="318"/>
      <c r="R104" s="318"/>
      <c r="S104" s="318"/>
      <c r="T104" s="319"/>
      <c r="U104" s="317"/>
      <c r="V104" s="318"/>
      <c r="W104" s="318"/>
      <c r="X104" s="318"/>
      <c r="Y104" s="319"/>
    </row>
    <row r="105" spans="1:25" s="52" customFormat="1" ht="21" customHeight="1" x14ac:dyDescent="0.15">
      <c r="A105" s="53">
        <v>10</v>
      </c>
      <c r="B105" s="321"/>
      <c r="C105" s="321"/>
      <c r="D105" s="321"/>
      <c r="E105" s="321"/>
      <c r="F105" s="321"/>
      <c r="G105" s="314"/>
      <c r="H105" s="315"/>
      <c r="I105" s="315"/>
      <c r="J105" s="315"/>
      <c r="K105" s="315"/>
      <c r="L105" s="315"/>
      <c r="M105" s="316"/>
      <c r="N105" s="317"/>
      <c r="O105" s="318"/>
      <c r="P105" s="318"/>
      <c r="Q105" s="318"/>
      <c r="R105" s="318"/>
      <c r="S105" s="318"/>
      <c r="T105" s="319"/>
      <c r="U105" s="317"/>
      <c r="V105" s="318"/>
      <c r="W105" s="318"/>
      <c r="X105" s="318"/>
      <c r="Y105" s="319"/>
    </row>
    <row r="106" spans="1:25" ht="11.45" customHeight="1" x14ac:dyDescent="0.15"/>
    <row r="107" spans="1:25" s="20" customFormat="1" ht="11.1" customHeight="1" x14ac:dyDescent="0.2">
      <c r="A107" s="330" t="s">
        <v>150</v>
      </c>
      <c r="B107" s="330"/>
      <c r="C107" s="330"/>
      <c r="D107" s="330"/>
      <c r="E107" s="307">
        <v>65</v>
      </c>
      <c r="F107" s="307"/>
      <c r="G107" s="307"/>
      <c r="H107" s="161"/>
      <c r="I107" s="309"/>
      <c r="J107" s="309"/>
      <c r="K107" s="311">
        <f>IF(AND(Sheet2!F29&gt;=32516,Sheet2!F29&lt;32874),"平成 元 年４月１日",Sheet2!F29)</f>
        <v>22024</v>
      </c>
      <c r="L107" s="311"/>
      <c r="M107" s="311"/>
      <c r="N107" s="311"/>
      <c r="O107" s="311"/>
      <c r="P107" s="395" t="s">
        <v>217</v>
      </c>
      <c r="Q107" s="395"/>
      <c r="R107" s="395"/>
      <c r="S107" s="395"/>
      <c r="T107" s="395"/>
      <c r="U107" s="395"/>
      <c r="V107" s="145"/>
      <c r="W107" s="145"/>
      <c r="X107" s="145"/>
      <c r="Y107" s="145"/>
    </row>
    <row r="108" spans="1:25" s="20" customFormat="1" ht="11.1" customHeight="1" x14ac:dyDescent="0.2">
      <c r="A108" s="331"/>
      <c r="B108" s="331"/>
      <c r="C108" s="331"/>
      <c r="D108" s="331"/>
      <c r="E108" s="308"/>
      <c r="F108" s="308"/>
      <c r="G108" s="308"/>
      <c r="H108" s="162"/>
      <c r="I108" s="310"/>
      <c r="J108" s="310"/>
      <c r="K108" s="313">
        <f>Sheet2!A30</f>
        <v>22007</v>
      </c>
      <c r="L108" s="313"/>
      <c r="M108" s="313"/>
      <c r="N108" s="313"/>
      <c r="O108" s="313"/>
      <c r="P108" s="146"/>
      <c r="Q108" s="147"/>
      <c r="R108" s="147"/>
      <c r="S108" s="147"/>
      <c r="T108" s="147"/>
      <c r="U108" s="147"/>
      <c r="V108" s="39"/>
      <c r="W108" s="39"/>
      <c r="X108" s="39"/>
      <c r="Y108" s="39"/>
    </row>
    <row r="109" spans="1:25" ht="21" customHeight="1" x14ac:dyDescent="0.15">
      <c r="A109" s="38"/>
      <c r="B109" s="322" t="s">
        <v>143</v>
      </c>
      <c r="C109" s="322"/>
      <c r="D109" s="322"/>
      <c r="E109" s="322"/>
      <c r="F109" s="322"/>
      <c r="G109" s="322" t="s">
        <v>144</v>
      </c>
      <c r="H109" s="322"/>
      <c r="I109" s="322"/>
      <c r="J109" s="322"/>
      <c r="K109" s="322"/>
      <c r="L109" s="322"/>
      <c r="M109" s="322"/>
      <c r="N109" s="323" t="s">
        <v>145</v>
      </c>
      <c r="O109" s="324"/>
      <c r="P109" s="324"/>
      <c r="Q109" s="324"/>
      <c r="R109" s="324"/>
      <c r="S109" s="324"/>
      <c r="T109" s="325"/>
      <c r="U109" s="323" t="s">
        <v>146</v>
      </c>
      <c r="V109" s="324"/>
      <c r="W109" s="324"/>
      <c r="X109" s="324"/>
      <c r="Y109" s="325"/>
    </row>
    <row r="110" spans="1:25" s="52" customFormat="1" ht="21" customHeight="1" x14ac:dyDescent="0.15">
      <c r="A110" s="53">
        <v>1</v>
      </c>
      <c r="B110" s="321"/>
      <c r="C110" s="321"/>
      <c r="D110" s="321"/>
      <c r="E110" s="321"/>
      <c r="F110" s="321"/>
      <c r="G110" s="314"/>
      <c r="H110" s="315"/>
      <c r="I110" s="315"/>
      <c r="J110" s="315"/>
      <c r="K110" s="315"/>
      <c r="L110" s="315"/>
      <c r="M110" s="316"/>
      <c r="N110" s="317"/>
      <c r="O110" s="318"/>
      <c r="P110" s="318"/>
      <c r="Q110" s="318"/>
      <c r="R110" s="318"/>
      <c r="S110" s="318"/>
      <c r="T110" s="319"/>
      <c r="U110" s="317"/>
      <c r="V110" s="318"/>
      <c r="W110" s="318"/>
      <c r="X110" s="318"/>
      <c r="Y110" s="319"/>
    </row>
    <row r="111" spans="1:25" s="52" customFormat="1" ht="21" customHeight="1" x14ac:dyDescent="0.15">
      <c r="A111" s="53">
        <v>2</v>
      </c>
      <c r="B111" s="321"/>
      <c r="C111" s="321"/>
      <c r="D111" s="321"/>
      <c r="E111" s="321"/>
      <c r="F111" s="321"/>
      <c r="G111" s="314"/>
      <c r="H111" s="315"/>
      <c r="I111" s="315"/>
      <c r="J111" s="315"/>
      <c r="K111" s="315"/>
      <c r="L111" s="315"/>
      <c r="M111" s="316"/>
      <c r="N111" s="317"/>
      <c r="O111" s="318"/>
      <c r="P111" s="318"/>
      <c r="Q111" s="318"/>
      <c r="R111" s="318"/>
      <c r="S111" s="318"/>
      <c r="T111" s="319"/>
      <c r="U111" s="317"/>
      <c r="V111" s="318"/>
      <c r="W111" s="318"/>
      <c r="X111" s="318"/>
      <c r="Y111" s="319"/>
    </row>
    <row r="112" spans="1:25" s="52" customFormat="1" ht="21" customHeight="1" x14ac:dyDescent="0.15">
      <c r="A112" s="53">
        <v>3</v>
      </c>
      <c r="B112" s="321"/>
      <c r="C112" s="321"/>
      <c r="D112" s="321"/>
      <c r="E112" s="321"/>
      <c r="F112" s="321"/>
      <c r="G112" s="314"/>
      <c r="H112" s="315"/>
      <c r="I112" s="315"/>
      <c r="J112" s="315"/>
      <c r="K112" s="315"/>
      <c r="L112" s="315"/>
      <c r="M112" s="316"/>
      <c r="N112" s="317"/>
      <c r="O112" s="318"/>
      <c r="P112" s="318"/>
      <c r="Q112" s="318"/>
      <c r="R112" s="318"/>
      <c r="S112" s="318"/>
      <c r="T112" s="319"/>
      <c r="U112" s="317"/>
      <c r="V112" s="318"/>
      <c r="W112" s="318"/>
      <c r="X112" s="318"/>
      <c r="Y112" s="319"/>
    </row>
    <row r="113" spans="1:25" s="52" customFormat="1" ht="21" customHeight="1" x14ac:dyDescent="0.15">
      <c r="A113" s="53">
        <v>4</v>
      </c>
      <c r="B113" s="321"/>
      <c r="C113" s="321"/>
      <c r="D113" s="321"/>
      <c r="E113" s="321"/>
      <c r="F113" s="321"/>
      <c r="G113" s="314"/>
      <c r="H113" s="315"/>
      <c r="I113" s="315"/>
      <c r="J113" s="315"/>
      <c r="K113" s="315"/>
      <c r="L113" s="315"/>
      <c r="M113" s="316"/>
      <c r="N113" s="317"/>
      <c r="O113" s="318"/>
      <c r="P113" s="318"/>
      <c r="Q113" s="318"/>
      <c r="R113" s="318"/>
      <c r="S113" s="318"/>
      <c r="T113" s="319"/>
      <c r="U113" s="317"/>
      <c r="V113" s="318"/>
      <c r="W113" s="318"/>
      <c r="X113" s="318"/>
      <c r="Y113" s="319"/>
    </row>
    <row r="114" spans="1:25" s="52" customFormat="1" ht="21" customHeight="1" x14ac:dyDescent="0.15">
      <c r="A114" s="53">
        <v>5</v>
      </c>
      <c r="B114" s="321"/>
      <c r="C114" s="321"/>
      <c r="D114" s="321"/>
      <c r="E114" s="321"/>
      <c r="F114" s="321"/>
      <c r="G114" s="314"/>
      <c r="H114" s="315"/>
      <c r="I114" s="315"/>
      <c r="J114" s="315"/>
      <c r="K114" s="315"/>
      <c r="L114" s="315"/>
      <c r="M114" s="316"/>
      <c r="N114" s="317"/>
      <c r="O114" s="318"/>
      <c r="P114" s="318"/>
      <c r="Q114" s="318"/>
      <c r="R114" s="318"/>
      <c r="S114" s="318"/>
      <c r="T114" s="319"/>
      <c r="U114" s="317"/>
      <c r="V114" s="318"/>
      <c r="W114" s="318"/>
      <c r="X114" s="318"/>
      <c r="Y114" s="319"/>
    </row>
    <row r="115" spans="1:25" s="52" customFormat="1" ht="21" customHeight="1" x14ac:dyDescent="0.15">
      <c r="A115" s="53">
        <v>6</v>
      </c>
      <c r="B115" s="321"/>
      <c r="C115" s="321"/>
      <c r="D115" s="321"/>
      <c r="E115" s="321"/>
      <c r="F115" s="321"/>
      <c r="G115" s="314"/>
      <c r="H115" s="315"/>
      <c r="I115" s="315"/>
      <c r="J115" s="315"/>
      <c r="K115" s="315"/>
      <c r="L115" s="315"/>
      <c r="M115" s="316"/>
      <c r="N115" s="317"/>
      <c r="O115" s="318"/>
      <c r="P115" s="318"/>
      <c r="Q115" s="318"/>
      <c r="R115" s="318"/>
      <c r="S115" s="318"/>
      <c r="T115" s="319"/>
      <c r="U115" s="317"/>
      <c r="V115" s="318"/>
      <c r="W115" s="318"/>
      <c r="X115" s="318"/>
      <c r="Y115" s="319"/>
    </row>
    <row r="116" spans="1:25" s="52" customFormat="1" ht="21" customHeight="1" x14ac:dyDescent="0.15">
      <c r="A116" s="53">
        <v>7</v>
      </c>
      <c r="B116" s="321"/>
      <c r="C116" s="321"/>
      <c r="D116" s="321"/>
      <c r="E116" s="321"/>
      <c r="F116" s="321"/>
      <c r="G116" s="314"/>
      <c r="H116" s="315"/>
      <c r="I116" s="315"/>
      <c r="J116" s="315"/>
      <c r="K116" s="315"/>
      <c r="L116" s="315"/>
      <c r="M116" s="316"/>
      <c r="N116" s="317"/>
      <c r="O116" s="318"/>
      <c r="P116" s="318"/>
      <c r="Q116" s="318"/>
      <c r="R116" s="318"/>
      <c r="S116" s="318"/>
      <c r="T116" s="319"/>
      <c r="U116" s="317"/>
      <c r="V116" s="318"/>
      <c r="W116" s="318"/>
      <c r="X116" s="318"/>
      <c r="Y116" s="319"/>
    </row>
    <row r="117" spans="1:25" s="52" customFormat="1" ht="21" customHeight="1" x14ac:dyDescent="0.15">
      <c r="A117" s="53">
        <v>8</v>
      </c>
      <c r="B117" s="321"/>
      <c r="C117" s="321"/>
      <c r="D117" s="321"/>
      <c r="E117" s="321"/>
      <c r="F117" s="321"/>
      <c r="G117" s="314"/>
      <c r="H117" s="315"/>
      <c r="I117" s="315"/>
      <c r="J117" s="315"/>
      <c r="K117" s="315"/>
      <c r="L117" s="315"/>
      <c r="M117" s="316"/>
      <c r="N117" s="317"/>
      <c r="O117" s="318"/>
      <c r="P117" s="318"/>
      <c r="Q117" s="318"/>
      <c r="R117" s="318"/>
      <c r="S117" s="318"/>
      <c r="T117" s="319"/>
      <c r="U117" s="317"/>
      <c r="V117" s="318"/>
      <c r="W117" s="318"/>
      <c r="X117" s="318"/>
      <c r="Y117" s="319"/>
    </row>
    <row r="118" spans="1:25" s="52" customFormat="1" ht="21" customHeight="1" x14ac:dyDescent="0.15">
      <c r="A118" s="53">
        <v>9</v>
      </c>
      <c r="B118" s="321"/>
      <c r="C118" s="321"/>
      <c r="D118" s="321"/>
      <c r="E118" s="321"/>
      <c r="F118" s="321"/>
      <c r="G118" s="314"/>
      <c r="H118" s="315"/>
      <c r="I118" s="315"/>
      <c r="J118" s="315"/>
      <c r="K118" s="315"/>
      <c r="L118" s="315"/>
      <c r="M118" s="316"/>
      <c r="N118" s="317"/>
      <c r="O118" s="318"/>
      <c r="P118" s="318"/>
      <c r="Q118" s="318"/>
      <c r="R118" s="318"/>
      <c r="S118" s="318"/>
      <c r="T118" s="319"/>
      <c r="U118" s="317"/>
      <c r="V118" s="318"/>
      <c r="W118" s="318"/>
      <c r="X118" s="318"/>
      <c r="Y118" s="319"/>
    </row>
    <row r="119" spans="1:25" s="52" customFormat="1" ht="21" customHeight="1" x14ac:dyDescent="0.15">
      <c r="A119" s="53">
        <v>10</v>
      </c>
      <c r="B119" s="321"/>
      <c r="C119" s="321"/>
      <c r="D119" s="321"/>
      <c r="E119" s="321"/>
      <c r="F119" s="321"/>
      <c r="G119" s="314"/>
      <c r="H119" s="315"/>
      <c r="I119" s="315"/>
      <c r="J119" s="315"/>
      <c r="K119" s="315"/>
      <c r="L119" s="315"/>
      <c r="M119" s="316"/>
      <c r="N119" s="317"/>
      <c r="O119" s="318"/>
      <c r="P119" s="318"/>
      <c r="Q119" s="318"/>
      <c r="R119" s="318"/>
      <c r="S119" s="318"/>
      <c r="T119" s="319"/>
      <c r="U119" s="317"/>
      <c r="V119" s="318"/>
      <c r="W119" s="318"/>
      <c r="X119" s="318"/>
      <c r="Y119" s="319"/>
    </row>
    <row r="120" spans="1:25" ht="18" customHeight="1" x14ac:dyDescent="0.15">
      <c r="A120" s="320" t="s">
        <v>141</v>
      </c>
      <c r="B120" s="320"/>
      <c r="C120" s="320"/>
      <c r="D120" s="320"/>
      <c r="E120" s="320"/>
      <c r="F120" s="320"/>
      <c r="G120" s="320"/>
      <c r="H120" s="320"/>
      <c r="I120" s="320"/>
      <c r="J120" s="320"/>
      <c r="K120" s="320"/>
      <c r="L120" s="320"/>
      <c r="M120" s="320"/>
      <c r="N120" s="320"/>
      <c r="O120" s="320"/>
      <c r="P120" s="320"/>
      <c r="Q120" s="320"/>
      <c r="R120" s="320"/>
      <c r="S120" s="320"/>
      <c r="T120" s="320"/>
      <c r="U120" s="320"/>
      <c r="V120" s="320"/>
      <c r="W120" s="320"/>
      <c r="X120" s="320"/>
      <c r="Y120" s="320"/>
    </row>
    <row r="121" spans="1:25" s="20" customFormat="1" ht="11.1" customHeight="1" x14ac:dyDescent="0.2">
      <c r="A121" s="330" t="s">
        <v>151</v>
      </c>
      <c r="B121" s="330"/>
      <c r="C121" s="330"/>
      <c r="D121" s="330"/>
      <c r="E121" s="307">
        <v>15</v>
      </c>
      <c r="F121" s="307"/>
      <c r="G121" s="307"/>
      <c r="H121" s="161"/>
      <c r="I121" s="309">
        <f>要項!J32</f>
        <v>24</v>
      </c>
      <c r="J121" s="309"/>
      <c r="K121" s="311">
        <f>IF(AND(Sheet2!F32&gt;=32516,Sheet2!F32&lt;32874),"平成 元 年４月２日",Sheet2!F32)</f>
        <v>36624</v>
      </c>
      <c r="L121" s="311"/>
      <c r="M121" s="311"/>
      <c r="N121" s="311"/>
      <c r="O121" s="311"/>
      <c r="P121" s="144" t="s">
        <v>62</v>
      </c>
      <c r="Q121" s="312">
        <f>IF(AND(Sheet2!H32&gt;=32516,Sheet2!H32&lt;32874),"平成 元 年４月１日",Sheet2!H32)</f>
        <v>40274</v>
      </c>
      <c r="R121" s="312"/>
      <c r="S121" s="312"/>
      <c r="T121" s="312"/>
      <c r="U121" s="312"/>
      <c r="V121" s="145"/>
      <c r="W121" s="145"/>
      <c r="X121" s="145"/>
      <c r="Y121" s="145"/>
    </row>
    <row r="122" spans="1:25" s="20" customFormat="1" ht="11.1" customHeight="1" x14ac:dyDescent="0.2">
      <c r="A122" s="331"/>
      <c r="B122" s="331"/>
      <c r="C122" s="331"/>
      <c r="D122" s="331"/>
      <c r="E122" s="308"/>
      <c r="F122" s="308"/>
      <c r="G122" s="308"/>
      <c r="H122" s="162"/>
      <c r="I122" s="310"/>
      <c r="J122" s="310"/>
      <c r="K122" s="394">
        <f>+Sheet2!A33</f>
        <v>36618</v>
      </c>
      <c r="L122" s="394"/>
      <c r="M122" s="394"/>
      <c r="N122" s="394"/>
      <c r="O122" s="394"/>
      <c r="P122" s="144"/>
      <c r="Q122" s="394">
        <f>Sheet2!C33</f>
        <v>40269</v>
      </c>
      <c r="R122" s="394"/>
      <c r="S122" s="394"/>
      <c r="T122" s="394"/>
      <c r="U122" s="394"/>
      <c r="V122" s="39"/>
      <c r="W122" s="39"/>
      <c r="X122" s="39"/>
      <c r="Y122" s="39"/>
    </row>
    <row r="123" spans="1:25" ht="21.6" customHeight="1" x14ac:dyDescent="0.15">
      <c r="A123" s="38"/>
      <c r="B123" s="322" t="s">
        <v>143</v>
      </c>
      <c r="C123" s="322"/>
      <c r="D123" s="322"/>
      <c r="E123" s="322"/>
      <c r="F123" s="322"/>
      <c r="G123" s="322" t="s">
        <v>144</v>
      </c>
      <c r="H123" s="322"/>
      <c r="I123" s="322"/>
      <c r="J123" s="322"/>
      <c r="K123" s="322"/>
      <c r="L123" s="322"/>
      <c r="M123" s="322"/>
      <c r="N123" s="323" t="s">
        <v>145</v>
      </c>
      <c r="O123" s="324"/>
      <c r="P123" s="324"/>
      <c r="Q123" s="324"/>
      <c r="R123" s="324"/>
      <c r="S123" s="324"/>
      <c r="T123" s="325"/>
      <c r="U123" s="323" t="s">
        <v>146</v>
      </c>
      <c r="V123" s="324"/>
      <c r="W123" s="324"/>
      <c r="X123" s="324"/>
      <c r="Y123" s="325"/>
    </row>
    <row r="124" spans="1:25" s="52" customFormat="1" ht="21.6" customHeight="1" x14ac:dyDescent="0.15">
      <c r="A124" s="53">
        <v>1</v>
      </c>
      <c r="B124" s="321"/>
      <c r="C124" s="321"/>
      <c r="D124" s="321"/>
      <c r="E124" s="321"/>
      <c r="F124" s="321"/>
      <c r="G124" s="314"/>
      <c r="H124" s="315"/>
      <c r="I124" s="315"/>
      <c r="J124" s="315"/>
      <c r="K124" s="315"/>
      <c r="L124" s="315"/>
      <c r="M124" s="316"/>
      <c r="N124" s="317"/>
      <c r="O124" s="318"/>
      <c r="P124" s="318"/>
      <c r="Q124" s="318"/>
      <c r="R124" s="318"/>
      <c r="S124" s="318"/>
      <c r="T124" s="319"/>
      <c r="U124" s="317"/>
      <c r="V124" s="318"/>
      <c r="W124" s="318"/>
      <c r="X124" s="318"/>
      <c r="Y124" s="319"/>
    </row>
    <row r="125" spans="1:25" s="52" customFormat="1" ht="21.6" customHeight="1" x14ac:dyDescent="0.15">
      <c r="A125" s="53">
        <v>2</v>
      </c>
      <c r="B125" s="321"/>
      <c r="C125" s="321"/>
      <c r="D125" s="321"/>
      <c r="E125" s="321"/>
      <c r="F125" s="321"/>
      <c r="G125" s="314"/>
      <c r="H125" s="315"/>
      <c r="I125" s="315"/>
      <c r="J125" s="315"/>
      <c r="K125" s="315"/>
      <c r="L125" s="315"/>
      <c r="M125" s="316"/>
      <c r="N125" s="317"/>
      <c r="O125" s="318"/>
      <c r="P125" s="318"/>
      <c r="Q125" s="318"/>
      <c r="R125" s="318"/>
      <c r="S125" s="318"/>
      <c r="T125" s="319"/>
      <c r="U125" s="317"/>
      <c r="V125" s="318"/>
      <c r="W125" s="318"/>
      <c r="X125" s="318"/>
      <c r="Y125" s="319"/>
    </row>
    <row r="126" spans="1:25" s="52" customFormat="1" ht="21.6" customHeight="1" x14ac:dyDescent="0.15">
      <c r="A126" s="53">
        <v>3</v>
      </c>
      <c r="B126" s="321"/>
      <c r="C126" s="321"/>
      <c r="D126" s="321"/>
      <c r="E126" s="321"/>
      <c r="F126" s="321"/>
      <c r="G126" s="314"/>
      <c r="H126" s="315"/>
      <c r="I126" s="315"/>
      <c r="J126" s="315"/>
      <c r="K126" s="315"/>
      <c r="L126" s="315"/>
      <c r="M126" s="316"/>
      <c r="N126" s="317"/>
      <c r="O126" s="318"/>
      <c r="P126" s="318"/>
      <c r="Q126" s="318"/>
      <c r="R126" s="318"/>
      <c r="S126" s="318"/>
      <c r="T126" s="319"/>
      <c r="U126" s="317"/>
      <c r="V126" s="318"/>
      <c r="W126" s="318"/>
      <c r="X126" s="318"/>
      <c r="Y126" s="319"/>
    </row>
    <row r="127" spans="1:25" s="52" customFormat="1" ht="21.6" customHeight="1" x14ac:dyDescent="0.15">
      <c r="A127" s="53">
        <v>4</v>
      </c>
      <c r="B127" s="321"/>
      <c r="C127" s="321"/>
      <c r="D127" s="321"/>
      <c r="E127" s="321"/>
      <c r="F127" s="321"/>
      <c r="G127" s="314"/>
      <c r="H127" s="315"/>
      <c r="I127" s="315"/>
      <c r="J127" s="315"/>
      <c r="K127" s="315"/>
      <c r="L127" s="315"/>
      <c r="M127" s="316"/>
      <c r="N127" s="317"/>
      <c r="O127" s="318"/>
      <c r="P127" s="318"/>
      <c r="Q127" s="318"/>
      <c r="R127" s="318"/>
      <c r="S127" s="318"/>
      <c r="T127" s="319"/>
      <c r="U127" s="317"/>
      <c r="V127" s="318"/>
      <c r="W127" s="318"/>
      <c r="X127" s="318"/>
      <c r="Y127" s="319"/>
    </row>
    <row r="128" spans="1:25" s="52" customFormat="1" ht="21.6" customHeight="1" x14ac:dyDescent="0.15">
      <c r="A128" s="53">
        <v>5</v>
      </c>
      <c r="B128" s="321"/>
      <c r="C128" s="321"/>
      <c r="D128" s="321"/>
      <c r="E128" s="321"/>
      <c r="F128" s="321"/>
      <c r="G128" s="314"/>
      <c r="H128" s="315"/>
      <c r="I128" s="315"/>
      <c r="J128" s="315"/>
      <c r="K128" s="315"/>
      <c r="L128" s="315"/>
      <c r="M128" s="316"/>
      <c r="N128" s="317"/>
      <c r="O128" s="318"/>
      <c r="P128" s="318"/>
      <c r="Q128" s="318"/>
      <c r="R128" s="318"/>
      <c r="S128" s="318"/>
      <c r="T128" s="319"/>
      <c r="U128" s="317"/>
      <c r="V128" s="318"/>
      <c r="W128" s="318"/>
      <c r="X128" s="318"/>
      <c r="Y128" s="319"/>
    </row>
    <row r="129" spans="1:25" s="52" customFormat="1" ht="21.6" customHeight="1" x14ac:dyDescent="0.15">
      <c r="A129" s="53">
        <v>6</v>
      </c>
      <c r="B129" s="321"/>
      <c r="C129" s="321"/>
      <c r="D129" s="321"/>
      <c r="E129" s="321"/>
      <c r="F129" s="321"/>
      <c r="G129" s="314"/>
      <c r="H129" s="315"/>
      <c r="I129" s="315"/>
      <c r="J129" s="315"/>
      <c r="K129" s="315"/>
      <c r="L129" s="315"/>
      <c r="M129" s="316"/>
      <c r="N129" s="317"/>
      <c r="O129" s="318"/>
      <c r="P129" s="318"/>
      <c r="Q129" s="318"/>
      <c r="R129" s="318"/>
      <c r="S129" s="318"/>
      <c r="T129" s="319"/>
      <c r="U129" s="317"/>
      <c r="V129" s="318"/>
      <c r="W129" s="318"/>
      <c r="X129" s="318"/>
      <c r="Y129" s="319"/>
    </row>
    <row r="130" spans="1:25" s="52" customFormat="1" ht="21.6" customHeight="1" x14ac:dyDescent="0.15">
      <c r="A130" s="53">
        <v>7</v>
      </c>
      <c r="B130" s="321"/>
      <c r="C130" s="321"/>
      <c r="D130" s="321"/>
      <c r="E130" s="321"/>
      <c r="F130" s="321"/>
      <c r="G130" s="314"/>
      <c r="H130" s="315"/>
      <c r="I130" s="315"/>
      <c r="J130" s="315"/>
      <c r="K130" s="315"/>
      <c r="L130" s="315"/>
      <c r="M130" s="316"/>
      <c r="N130" s="317"/>
      <c r="O130" s="318"/>
      <c r="P130" s="318"/>
      <c r="Q130" s="318"/>
      <c r="R130" s="318"/>
      <c r="S130" s="318"/>
      <c r="T130" s="319"/>
      <c r="U130" s="317"/>
      <c r="V130" s="318"/>
      <c r="W130" s="318"/>
      <c r="X130" s="318"/>
      <c r="Y130" s="319"/>
    </row>
    <row r="131" spans="1:25" s="52" customFormat="1" ht="21.6" customHeight="1" x14ac:dyDescent="0.15">
      <c r="A131" s="53">
        <v>8</v>
      </c>
      <c r="B131" s="321"/>
      <c r="C131" s="321"/>
      <c r="D131" s="321"/>
      <c r="E131" s="321"/>
      <c r="F131" s="321"/>
      <c r="G131" s="314"/>
      <c r="H131" s="315"/>
      <c r="I131" s="315"/>
      <c r="J131" s="315"/>
      <c r="K131" s="315"/>
      <c r="L131" s="315"/>
      <c r="M131" s="316"/>
      <c r="N131" s="317"/>
      <c r="O131" s="318"/>
      <c r="P131" s="318"/>
      <c r="Q131" s="318"/>
      <c r="R131" s="318"/>
      <c r="S131" s="318"/>
      <c r="T131" s="319"/>
      <c r="U131" s="317"/>
      <c r="V131" s="318"/>
      <c r="W131" s="318"/>
      <c r="X131" s="318"/>
      <c r="Y131" s="319"/>
    </row>
    <row r="132" spans="1:25" s="52" customFormat="1" ht="21.6" customHeight="1" x14ac:dyDescent="0.15">
      <c r="A132" s="53">
        <v>9</v>
      </c>
      <c r="B132" s="321"/>
      <c r="C132" s="321"/>
      <c r="D132" s="321"/>
      <c r="E132" s="321"/>
      <c r="F132" s="321"/>
      <c r="G132" s="314"/>
      <c r="H132" s="315"/>
      <c r="I132" s="315"/>
      <c r="J132" s="315"/>
      <c r="K132" s="315"/>
      <c r="L132" s="315"/>
      <c r="M132" s="316"/>
      <c r="N132" s="317"/>
      <c r="O132" s="318"/>
      <c r="P132" s="318"/>
      <c r="Q132" s="318"/>
      <c r="R132" s="318"/>
      <c r="S132" s="318"/>
      <c r="T132" s="319"/>
      <c r="U132" s="317"/>
      <c r="V132" s="318"/>
      <c r="W132" s="318"/>
      <c r="X132" s="318"/>
      <c r="Y132" s="319"/>
    </row>
    <row r="133" spans="1:25" s="52" customFormat="1" ht="21.6" customHeight="1" x14ac:dyDescent="0.15">
      <c r="A133" s="53">
        <v>10</v>
      </c>
      <c r="B133" s="321"/>
      <c r="C133" s="321"/>
      <c r="D133" s="321"/>
      <c r="E133" s="321"/>
      <c r="F133" s="321"/>
      <c r="G133" s="314"/>
      <c r="H133" s="315"/>
      <c r="I133" s="315"/>
      <c r="J133" s="315"/>
      <c r="K133" s="315"/>
      <c r="L133" s="315"/>
      <c r="M133" s="316"/>
      <c r="N133" s="317"/>
      <c r="O133" s="318"/>
      <c r="P133" s="318"/>
      <c r="Q133" s="318"/>
      <c r="R133" s="318"/>
      <c r="S133" s="318"/>
      <c r="T133" s="319"/>
      <c r="U133" s="317"/>
      <c r="V133" s="318"/>
      <c r="W133" s="318"/>
      <c r="X133" s="318"/>
      <c r="Y133" s="319"/>
    </row>
    <row r="135" spans="1:25" s="20" customFormat="1" ht="11.1" customHeight="1" x14ac:dyDescent="0.2">
      <c r="A135" s="330" t="s">
        <v>152</v>
      </c>
      <c r="B135" s="330"/>
      <c r="C135" s="330"/>
      <c r="D135" s="330"/>
      <c r="E135" s="307">
        <f>+要項!H34</f>
        <v>25</v>
      </c>
      <c r="F135" s="307"/>
      <c r="G135" s="307"/>
      <c r="H135" s="161"/>
      <c r="I135" s="309">
        <f>+要項!J34</f>
        <v>34</v>
      </c>
      <c r="J135" s="309"/>
      <c r="K135" s="311">
        <f>IF(AND(Sheet2!F34&gt;=32516,Sheet2!F34&lt;32874),"平成 元 年４月２日",Sheet2!F34)</f>
        <v>32974</v>
      </c>
      <c r="L135" s="311"/>
      <c r="M135" s="311"/>
      <c r="N135" s="311"/>
      <c r="O135" s="311"/>
      <c r="P135" s="144" t="s">
        <v>62</v>
      </c>
      <c r="Q135" s="312">
        <f>IF(AND(Sheet2!H34&gt;=32516,Sheet2!H34&lt;32874),"平成 元 年４月１日",Sheet2!H34)</f>
        <v>36624</v>
      </c>
      <c r="R135" s="312"/>
      <c r="S135" s="312"/>
      <c r="T135" s="312"/>
      <c r="U135" s="312"/>
      <c r="V135" s="145"/>
      <c r="W135" s="145"/>
      <c r="X135" s="145"/>
      <c r="Y135" s="145"/>
    </row>
    <row r="136" spans="1:25" s="20" customFormat="1" ht="11.1" customHeight="1" x14ac:dyDescent="0.2">
      <c r="A136" s="331"/>
      <c r="B136" s="331"/>
      <c r="C136" s="331"/>
      <c r="D136" s="331"/>
      <c r="E136" s="308"/>
      <c r="F136" s="308"/>
      <c r="G136" s="308"/>
      <c r="H136" s="162"/>
      <c r="I136" s="310"/>
      <c r="J136" s="310"/>
      <c r="K136" s="394">
        <f>+Sheet2!A35</f>
        <v>32965</v>
      </c>
      <c r="L136" s="394"/>
      <c r="M136" s="394"/>
      <c r="N136" s="394"/>
      <c r="O136" s="394"/>
      <c r="P136" s="144"/>
      <c r="Q136" s="394">
        <f>Sheet2!C35</f>
        <v>36617</v>
      </c>
      <c r="R136" s="394"/>
      <c r="S136" s="394"/>
      <c r="T136" s="394"/>
      <c r="U136" s="394"/>
      <c r="V136" s="39"/>
      <c r="W136" s="39"/>
      <c r="X136" s="39"/>
      <c r="Y136" s="39"/>
    </row>
    <row r="137" spans="1:25" ht="21.6" customHeight="1" x14ac:dyDescent="0.15">
      <c r="A137" s="38"/>
      <c r="B137" s="322" t="s">
        <v>143</v>
      </c>
      <c r="C137" s="322"/>
      <c r="D137" s="322"/>
      <c r="E137" s="322"/>
      <c r="F137" s="322"/>
      <c r="G137" s="322" t="s">
        <v>144</v>
      </c>
      <c r="H137" s="322"/>
      <c r="I137" s="322"/>
      <c r="J137" s="322"/>
      <c r="K137" s="322"/>
      <c r="L137" s="322"/>
      <c r="M137" s="322"/>
      <c r="N137" s="323" t="s">
        <v>145</v>
      </c>
      <c r="O137" s="324"/>
      <c r="P137" s="324"/>
      <c r="Q137" s="324"/>
      <c r="R137" s="324"/>
      <c r="S137" s="324"/>
      <c r="T137" s="325"/>
      <c r="U137" s="323" t="s">
        <v>146</v>
      </c>
      <c r="V137" s="324"/>
      <c r="W137" s="324"/>
      <c r="X137" s="324"/>
      <c r="Y137" s="325"/>
    </row>
    <row r="138" spans="1:25" s="52" customFormat="1" ht="21.6" customHeight="1" x14ac:dyDescent="0.15">
      <c r="A138" s="53">
        <v>1</v>
      </c>
      <c r="B138" s="321"/>
      <c r="C138" s="321"/>
      <c r="D138" s="321"/>
      <c r="E138" s="321"/>
      <c r="F138" s="321"/>
      <c r="G138" s="314"/>
      <c r="H138" s="315"/>
      <c r="I138" s="315"/>
      <c r="J138" s="315"/>
      <c r="K138" s="315"/>
      <c r="L138" s="315"/>
      <c r="M138" s="316"/>
      <c r="N138" s="317"/>
      <c r="O138" s="318"/>
      <c r="P138" s="318"/>
      <c r="Q138" s="318"/>
      <c r="R138" s="318"/>
      <c r="S138" s="318"/>
      <c r="T138" s="319"/>
      <c r="U138" s="317"/>
      <c r="V138" s="318"/>
      <c r="W138" s="318"/>
      <c r="X138" s="318"/>
      <c r="Y138" s="319"/>
    </row>
    <row r="139" spans="1:25" s="52" customFormat="1" ht="21.6" customHeight="1" x14ac:dyDescent="0.15">
      <c r="A139" s="53">
        <v>2</v>
      </c>
      <c r="B139" s="321"/>
      <c r="C139" s="321"/>
      <c r="D139" s="321"/>
      <c r="E139" s="321"/>
      <c r="F139" s="321"/>
      <c r="G139" s="314"/>
      <c r="H139" s="315"/>
      <c r="I139" s="315"/>
      <c r="J139" s="315"/>
      <c r="K139" s="315"/>
      <c r="L139" s="315"/>
      <c r="M139" s="316"/>
      <c r="N139" s="317"/>
      <c r="O139" s="318"/>
      <c r="P139" s="318"/>
      <c r="Q139" s="318"/>
      <c r="R139" s="318"/>
      <c r="S139" s="318"/>
      <c r="T139" s="319"/>
      <c r="U139" s="317"/>
      <c r="V139" s="318"/>
      <c r="W139" s="318"/>
      <c r="X139" s="318"/>
      <c r="Y139" s="319"/>
    </row>
    <row r="140" spans="1:25" s="52" customFormat="1" ht="21.6" customHeight="1" x14ac:dyDescent="0.15">
      <c r="A140" s="53">
        <v>3</v>
      </c>
      <c r="B140" s="321"/>
      <c r="C140" s="321"/>
      <c r="D140" s="321"/>
      <c r="E140" s="321"/>
      <c r="F140" s="321"/>
      <c r="G140" s="314"/>
      <c r="H140" s="315"/>
      <c r="I140" s="315"/>
      <c r="J140" s="315"/>
      <c r="K140" s="315"/>
      <c r="L140" s="315"/>
      <c r="M140" s="316"/>
      <c r="N140" s="317"/>
      <c r="O140" s="318"/>
      <c r="P140" s="318"/>
      <c r="Q140" s="318"/>
      <c r="R140" s="318"/>
      <c r="S140" s="318"/>
      <c r="T140" s="319"/>
      <c r="U140" s="317"/>
      <c r="V140" s="318"/>
      <c r="W140" s="318"/>
      <c r="X140" s="318"/>
      <c r="Y140" s="319"/>
    </row>
    <row r="141" spans="1:25" s="52" customFormat="1" ht="21.6" customHeight="1" x14ac:dyDescent="0.15">
      <c r="A141" s="53">
        <v>4</v>
      </c>
      <c r="B141" s="321"/>
      <c r="C141" s="321"/>
      <c r="D141" s="321"/>
      <c r="E141" s="321"/>
      <c r="F141" s="321"/>
      <c r="G141" s="314"/>
      <c r="H141" s="315"/>
      <c r="I141" s="315"/>
      <c r="J141" s="315"/>
      <c r="K141" s="315"/>
      <c r="L141" s="315"/>
      <c r="M141" s="316"/>
      <c r="N141" s="317"/>
      <c r="O141" s="318"/>
      <c r="P141" s="318"/>
      <c r="Q141" s="318"/>
      <c r="R141" s="318"/>
      <c r="S141" s="318"/>
      <c r="T141" s="319"/>
      <c r="U141" s="317"/>
      <c r="V141" s="318"/>
      <c r="W141" s="318"/>
      <c r="X141" s="318"/>
      <c r="Y141" s="319"/>
    </row>
    <row r="142" spans="1:25" s="52" customFormat="1" ht="21.6" customHeight="1" x14ac:dyDescent="0.15">
      <c r="A142" s="53">
        <v>5</v>
      </c>
      <c r="B142" s="321"/>
      <c r="C142" s="321"/>
      <c r="D142" s="321"/>
      <c r="E142" s="321"/>
      <c r="F142" s="321"/>
      <c r="G142" s="314"/>
      <c r="H142" s="315"/>
      <c r="I142" s="315"/>
      <c r="J142" s="315"/>
      <c r="K142" s="315"/>
      <c r="L142" s="315"/>
      <c r="M142" s="316"/>
      <c r="N142" s="317"/>
      <c r="O142" s="318"/>
      <c r="P142" s="318"/>
      <c r="Q142" s="318"/>
      <c r="R142" s="318"/>
      <c r="S142" s="318"/>
      <c r="T142" s="319"/>
      <c r="U142" s="317"/>
      <c r="V142" s="318"/>
      <c r="W142" s="318"/>
      <c r="X142" s="318"/>
      <c r="Y142" s="319"/>
    </row>
    <row r="143" spans="1:25" s="52" customFormat="1" ht="21.6" customHeight="1" x14ac:dyDescent="0.15">
      <c r="A143" s="53">
        <v>6</v>
      </c>
      <c r="B143" s="321"/>
      <c r="C143" s="321"/>
      <c r="D143" s="321"/>
      <c r="E143" s="321"/>
      <c r="F143" s="321"/>
      <c r="G143" s="314"/>
      <c r="H143" s="315"/>
      <c r="I143" s="315"/>
      <c r="J143" s="315"/>
      <c r="K143" s="315"/>
      <c r="L143" s="315"/>
      <c r="M143" s="316"/>
      <c r="N143" s="317"/>
      <c r="O143" s="318"/>
      <c r="P143" s="318"/>
      <c r="Q143" s="318"/>
      <c r="R143" s="318"/>
      <c r="S143" s="318"/>
      <c r="T143" s="319"/>
      <c r="U143" s="317"/>
      <c r="V143" s="318"/>
      <c r="W143" s="318"/>
      <c r="X143" s="318"/>
      <c r="Y143" s="319"/>
    </row>
    <row r="144" spans="1:25" s="52" customFormat="1" ht="21.6" customHeight="1" x14ac:dyDescent="0.15">
      <c r="A144" s="53">
        <v>7</v>
      </c>
      <c r="B144" s="321"/>
      <c r="C144" s="321"/>
      <c r="D144" s="321"/>
      <c r="E144" s="321"/>
      <c r="F144" s="321"/>
      <c r="G144" s="314"/>
      <c r="H144" s="315"/>
      <c r="I144" s="315"/>
      <c r="J144" s="315"/>
      <c r="K144" s="315"/>
      <c r="L144" s="315"/>
      <c r="M144" s="316"/>
      <c r="N144" s="317"/>
      <c r="O144" s="318"/>
      <c r="P144" s="318"/>
      <c r="Q144" s="318"/>
      <c r="R144" s="318"/>
      <c r="S144" s="318"/>
      <c r="T144" s="319"/>
      <c r="U144" s="317"/>
      <c r="V144" s="318"/>
      <c r="W144" s="318"/>
      <c r="X144" s="318"/>
      <c r="Y144" s="319"/>
    </row>
    <row r="145" spans="1:25" s="52" customFormat="1" ht="21.6" customHeight="1" x14ac:dyDescent="0.15">
      <c r="A145" s="53">
        <v>8</v>
      </c>
      <c r="B145" s="321"/>
      <c r="C145" s="321"/>
      <c r="D145" s="321"/>
      <c r="E145" s="321"/>
      <c r="F145" s="321"/>
      <c r="G145" s="314"/>
      <c r="H145" s="315"/>
      <c r="I145" s="315"/>
      <c r="J145" s="315"/>
      <c r="K145" s="315"/>
      <c r="L145" s="315"/>
      <c r="M145" s="316"/>
      <c r="N145" s="317"/>
      <c r="O145" s="318"/>
      <c r="P145" s="318"/>
      <c r="Q145" s="318"/>
      <c r="R145" s="318"/>
      <c r="S145" s="318"/>
      <c r="T145" s="319"/>
      <c r="U145" s="317"/>
      <c r="V145" s="318"/>
      <c r="W145" s="318"/>
      <c r="X145" s="318"/>
      <c r="Y145" s="319"/>
    </row>
    <row r="146" spans="1:25" s="52" customFormat="1" ht="21.6" customHeight="1" x14ac:dyDescent="0.15">
      <c r="A146" s="53">
        <v>9</v>
      </c>
      <c r="B146" s="321"/>
      <c r="C146" s="321"/>
      <c r="D146" s="321"/>
      <c r="E146" s="321"/>
      <c r="F146" s="321"/>
      <c r="G146" s="314"/>
      <c r="H146" s="315"/>
      <c r="I146" s="315"/>
      <c r="J146" s="315"/>
      <c r="K146" s="315"/>
      <c r="L146" s="315"/>
      <c r="M146" s="316"/>
      <c r="N146" s="317"/>
      <c r="O146" s="318"/>
      <c r="P146" s="318"/>
      <c r="Q146" s="318"/>
      <c r="R146" s="318"/>
      <c r="S146" s="318"/>
      <c r="T146" s="319"/>
      <c r="U146" s="317"/>
      <c r="V146" s="318"/>
      <c r="W146" s="318"/>
      <c r="X146" s="318"/>
      <c r="Y146" s="319"/>
    </row>
    <row r="147" spans="1:25" s="52" customFormat="1" ht="21.6" customHeight="1" x14ac:dyDescent="0.15">
      <c r="A147" s="53">
        <v>10</v>
      </c>
      <c r="B147" s="321"/>
      <c r="C147" s="321"/>
      <c r="D147" s="321"/>
      <c r="E147" s="321"/>
      <c r="F147" s="321"/>
      <c r="G147" s="314"/>
      <c r="H147" s="315"/>
      <c r="I147" s="315"/>
      <c r="J147" s="315"/>
      <c r="K147" s="315"/>
      <c r="L147" s="315"/>
      <c r="M147" s="316"/>
      <c r="N147" s="317"/>
      <c r="O147" s="318"/>
      <c r="P147" s="318"/>
      <c r="Q147" s="318"/>
      <c r="R147" s="318"/>
      <c r="S147" s="318"/>
      <c r="T147" s="319"/>
      <c r="U147" s="317"/>
      <c r="V147" s="318"/>
      <c r="W147" s="318"/>
      <c r="X147" s="318"/>
      <c r="Y147" s="319"/>
    </row>
    <row r="148" spans="1:25" ht="10.7" customHeight="1" x14ac:dyDescent="0.15">
      <c r="A148" s="320"/>
      <c r="B148" s="320"/>
      <c r="C148" s="320"/>
      <c r="D148" s="320"/>
      <c r="E148" s="320"/>
      <c r="F148" s="320"/>
      <c r="G148" s="320"/>
      <c r="H148" s="320"/>
      <c r="I148" s="320"/>
      <c r="J148" s="320"/>
      <c r="K148" s="320"/>
      <c r="L148" s="320"/>
      <c r="M148" s="320"/>
      <c r="N148" s="320"/>
      <c r="O148" s="320"/>
      <c r="P148" s="320"/>
      <c r="Q148" s="320"/>
      <c r="R148" s="320"/>
      <c r="S148" s="320"/>
      <c r="T148" s="320"/>
      <c r="U148" s="320"/>
      <c r="V148" s="320"/>
      <c r="W148" s="320"/>
      <c r="X148" s="320"/>
      <c r="Y148" s="320"/>
    </row>
    <row r="149" spans="1:25" s="20" customFormat="1" ht="11.1" customHeight="1" x14ac:dyDescent="0.2">
      <c r="A149" s="330" t="s">
        <v>153</v>
      </c>
      <c r="B149" s="330"/>
      <c r="C149" s="330"/>
      <c r="D149" s="330"/>
      <c r="E149" s="307">
        <f>+要項!H36</f>
        <v>35</v>
      </c>
      <c r="F149" s="307"/>
      <c r="G149" s="307"/>
      <c r="H149" s="161"/>
      <c r="I149" s="309">
        <f>+要項!J36</f>
        <v>44</v>
      </c>
      <c r="J149" s="309"/>
      <c r="K149" s="311">
        <f>IF(AND(Sheet2!F36&gt;=32516,Sheet2!F36&lt;32874),"平成 元 年４月２日",Sheet2!F36)</f>
        <v>29324</v>
      </c>
      <c r="L149" s="311"/>
      <c r="M149" s="311"/>
      <c r="N149" s="311"/>
      <c r="O149" s="311"/>
      <c r="P149" s="144" t="s">
        <v>62</v>
      </c>
      <c r="Q149" s="312">
        <f>IF(AND(Sheet2!H36&gt;=32516,Sheet2!H36&lt;32874),"平成 元 年４月１日",Sheet2!H36)</f>
        <v>32974</v>
      </c>
      <c r="R149" s="312"/>
      <c r="S149" s="312"/>
      <c r="T149" s="312"/>
      <c r="U149" s="312"/>
      <c r="V149" s="145"/>
      <c r="W149" s="145"/>
      <c r="X149" s="145"/>
      <c r="Y149" s="145"/>
    </row>
    <row r="150" spans="1:25" s="20" customFormat="1" ht="11.1" customHeight="1" x14ac:dyDescent="0.2">
      <c r="A150" s="331"/>
      <c r="B150" s="331"/>
      <c r="C150" s="331"/>
      <c r="D150" s="331"/>
      <c r="E150" s="308"/>
      <c r="F150" s="308"/>
      <c r="G150" s="308"/>
      <c r="H150" s="162"/>
      <c r="I150" s="310"/>
      <c r="J150" s="310"/>
      <c r="K150" s="394">
        <f>+Sheet2!A37</f>
        <v>29313</v>
      </c>
      <c r="L150" s="394"/>
      <c r="M150" s="394"/>
      <c r="N150" s="394"/>
      <c r="O150" s="394"/>
      <c r="P150" s="144"/>
      <c r="Q150" s="394">
        <f>Sheet2!C37</f>
        <v>32964</v>
      </c>
      <c r="R150" s="394"/>
      <c r="S150" s="394"/>
      <c r="T150" s="394"/>
      <c r="U150" s="394"/>
      <c r="V150" s="39"/>
      <c r="W150" s="39"/>
      <c r="X150" s="39"/>
      <c r="Y150" s="39"/>
    </row>
    <row r="151" spans="1:25" ht="21.6" customHeight="1" x14ac:dyDescent="0.15">
      <c r="A151" s="38"/>
      <c r="B151" s="322" t="s">
        <v>143</v>
      </c>
      <c r="C151" s="322"/>
      <c r="D151" s="322"/>
      <c r="E151" s="322"/>
      <c r="F151" s="322"/>
      <c r="G151" s="322" t="s">
        <v>144</v>
      </c>
      <c r="H151" s="322"/>
      <c r="I151" s="322"/>
      <c r="J151" s="322"/>
      <c r="K151" s="322"/>
      <c r="L151" s="322"/>
      <c r="M151" s="322"/>
      <c r="N151" s="323" t="s">
        <v>145</v>
      </c>
      <c r="O151" s="324"/>
      <c r="P151" s="324"/>
      <c r="Q151" s="324"/>
      <c r="R151" s="324"/>
      <c r="S151" s="324"/>
      <c r="T151" s="325"/>
      <c r="U151" s="323" t="s">
        <v>146</v>
      </c>
      <c r="V151" s="324"/>
      <c r="W151" s="324"/>
      <c r="X151" s="324"/>
      <c r="Y151" s="325"/>
    </row>
    <row r="152" spans="1:25" s="52" customFormat="1" ht="21.6" customHeight="1" x14ac:dyDescent="0.15">
      <c r="A152" s="53">
        <v>1</v>
      </c>
      <c r="B152" s="321"/>
      <c r="C152" s="321"/>
      <c r="D152" s="321"/>
      <c r="E152" s="321"/>
      <c r="F152" s="321"/>
      <c r="G152" s="314"/>
      <c r="H152" s="315"/>
      <c r="I152" s="315"/>
      <c r="J152" s="315"/>
      <c r="K152" s="315"/>
      <c r="L152" s="315"/>
      <c r="M152" s="316"/>
      <c r="N152" s="317"/>
      <c r="O152" s="318"/>
      <c r="P152" s="318"/>
      <c r="Q152" s="318"/>
      <c r="R152" s="318"/>
      <c r="S152" s="318"/>
      <c r="T152" s="319"/>
      <c r="U152" s="317"/>
      <c r="V152" s="318"/>
      <c r="W152" s="318"/>
      <c r="X152" s="318"/>
      <c r="Y152" s="319"/>
    </row>
    <row r="153" spans="1:25" s="52" customFormat="1" ht="21.6" customHeight="1" x14ac:dyDescent="0.15">
      <c r="A153" s="53">
        <v>2</v>
      </c>
      <c r="B153" s="321"/>
      <c r="C153" s="321"/>
      <c r="D153" s="321"/>
      <c r="E153" s="321"/>
      <c r="F153" s="321"/>
      <c r="G153" s="314"/>
      <c r="H153" s="315"/>
      <c r="I153" s="315"/>
      <c r="J153" s="315"/>
      <c r="K153" s="315"/>
      <c r="L153" s="315"/>
      <c r="M153" s="316"/>
      <c r="N153" s="317"/>
      <c r="O153" s="318"/>
      <c r="P153" s="318"/>
      <c r="Q153" s="318"/>
      <c r="R153" s="318"/>
      <c r="S153" s="318"/>
      <c r="T153" s="319"/>
      <c r="U153" s="317"/>
      <c r="V153" s="318"/>
      <c r="W153" s="318"/>
      <c r="X153" s="318"/>
      <c r="Y153" s="319"/>
    </row>
    <row r="154" spans="1:25" s="52" customFormat="1" ht="21.6" customHeight="1" x14ac:dyDescent="0.15">
      <c r="A154" s="53">
        <v>3</v>
      </c>
      <c r="B154" s="321"/>
      <c r="C154" s="321"/>
      <c r="D154" s="321"/>
      <c r="E154" s="321"/>
      <c r="F154" s="321"/>
      <c r="G154" s="314"/>
      <c r="H154" s="315"/>
      <c r="I154" s="315"/>
      <c r="J154" s="315"/>
      <c r="K154" s="315"/>
      <c r="L154" s="315"/>
      <c r="M154" s="316"/>
      <c r="N154" s="317"/>
      <c r="O154" s="318"/>
      <c r="P154" s="318"/>
      <c r="Q154" s="318"/>
      <c r="R154" s="318"/>
      <c r="S154" s="318"/>
      <c r="T154" s="319"/>
      <c r="U154" s="317"/>
      <c r="V154" s="318"/>
      <c r="W154" s="318"/>
      <c r="X154" s="318"/>
      <c r="Y154" s="319"/>
    </row>
    <row r="155" spans="1:25" s="52" customFormat="1" ht="21.6" customHeight="1" x14ac:dyDescent="0.15">
      <c r="A155" s="53">
        <v>4</v>
      </c>
      <c r="B155" s="321"/>
      <c r="C155" s="321"/>
      <c r="D155" s="321"/>
      <c r="E155" s="321"/>
      <c r="F155" s="321"/>
      <c r="G155" s="314"/>
      <c r="H155" s="315"/>
      <c r="I155" s="315"/>
      <c r="J155" s="315"/>
      <c r="K155" s="315"/>
      <c r="L155" s="315"/>
      <c r="M155" s="316"/>
      <c r="N155" s="317"/>
      <c r="O155" s="318"/>
      <c r="P155" s="318"/>
      <c r="Q155" s="318"/>
      <c r="R155" s="318"/>
      <c r="S155" s="318"/>
      <c r="T155" s="319"/>
      <c r="U155" s="317"/>
      <c r="V155" s="318"/>
      <c r="W155" s="318"/>
      <c r="X155" s="318"/>
      <c r="Y155" s="319"/>
    </row>
    <row r="156" spans="1:25" s="52" customFormat="1" ht="21.6" customHeight="1" x14ac:dyDescent="0.15">
      <c r="A156" s="53">
        <v>5</v>
      </c>
      <c r="B156" s="321"/>
      <c r="C156" s="321"/>
      <c r="D156" s="321"/>
      <c r="E156" s="321"/>
      <c r="F156" s="321"/>
      <c r="G156" s="314"/>
      <c r="H156" s="315"/>
      <c r="I156" s="315"/>
      <c r="J156" s="315"/>
      <c r="K156" s="315"/>
      <c r="L156" s="315"/>
      <c r="M156" s="316"/>
      <c r="N156" s="317"/>
      <c r="O156" s="318"/>
      <c r="P156" s="318"/>
      <c r="Q156" s="318"/>
      <c r="R156" s="318"/>
      <c r="S156" s="318"/>
      <c r="T156" s="319"/>
      <c r="U156" s="317"/>
      <c r="V156" s="318"/>
      <c r="W156" s="318"/>
      <c r="X156" s="318"/>
      <c r="Y156" s="319"/>
    </row>
    <row r="157" spans="1:25" s="52" customFormat="1" ht="21.6" customHeight="1" x14ac:dyDescent="0.15">
      <c r="A157" s="53">
        <v>6</v>
      </c>
      <c r="B157" s="321"/>
      <c r="C157" s="321"/>
      <c r="D157" s="321"/>
      <c r="E157" s="321"/>
      <c r="F157" s="321"/>
      <c r="G157" s="314"/>
      <c r="H157" s="315"/>
      <c r="I157" s="315"/>
      <c r="J157" s="315"/>
      <c r="K157" s="315"/>
      <c r="L157" s="315"/>
      <c r="M157" s="316"/>
      <c r="N157" s="317"/>
      <c r="O157" s="318"/>
      <c r="P157" s="318"/>
      <c r="Q157" s="318"/>
      <c r="R157" s="318"/>
      <c r="S157" s="318"/>
      <c r="T157" s="319"/>
      <c r="U157" s="317"/>
      <c r="V157" s="318"/>
      <c r="W157" s="318"/>
      <c r="X157" s="318"/>
      <c r="Y157" s="319"/>
    </row>
    <row r="158" spans="1:25" s="52" customFormat="1" ht="21.6" customHeight="1" x14ac:dyDescent="0.15">
      <c r="A158" s="53">
        <v>7</v>
      </c>
      <c r="B158" s="321"/>
      <c r="C158" s="321"/>
      <c r="D158" s="321"/>
      <c r="E158" s="321"/>
      <c r="F158" s="321"/>
      <c r="G158" s="314"/>
      <c r="H158" s="315"/>
      <c r="I158" s="315"/>
      <c r="J158" s="315"/>
      <c r="K158" s="315"/>
      <c r="L158" s="315"/>
      <c r="M158" s="316"/>
      <c r="N158" s="317"/>
      <c r="O158" s="318"/>
      <c r="P158" s="318"/>
      <c r="Q158" s="318"/>
      <c r="R158" s="318"/>
      <c r="S158" s="318"/>
      <c r="T158" s="319"/>
      <c r="U158" s="317"/>
      <c r="V158" s="318"/>
      <c r="W158" s="318"/>
      <c r="X158" s="318"/>
      <c r="Y158" s="319"/>
    </row>
    <row r="159" spans="1:25" s="52" customFormat="1" ht="21.6" customHeight="1" x14ac:dyDescent="0.15">
      <c r="A159" s="53">
        <v>8</v>
      </c>
      <c r="B159" s="321"/>
      <c r="C159" s="321"/>
      <c r="D159" s="321"/>
      <c r="E159" s="321"/>
      <c r="F159" s="321"/>
      <c r="G159" s="314"/>
      <c r="H159" s="315"/>
      <c r="I159" s="315"/>
      <c r="J159" s="315"/>
      <c r="K159" s="315"/>
      <c r="L159" s="315"/>
      <c r="M159" s="316"/>
      <c r="N159" s="317"/>
      <c r="O159" s="318"/>
      <c r="P159" s="318"/>
      <c r="Q159" s="318"/>
      <c r="R159" s="318"/>
      <c r="S159" s="318"/>
      <c r="T159" s="319"/>
      <c r="U159" s="317"/>
      <c r="V159" s="318"/>
      <c r="W159" s="318"/>
      <c r="X159" s="318"/>
      <c r="Y159" s="319"/>
    </row>
    <row r="160" spans="1:25" s="52" customFormat="1" ht="21.6" customHeight="1" x14ac:dyDescent="0.15">
      <c r="A160" s="53">
        <v>9</v>
      </c>
      <c r="B160" s="321"/>
      <c r="C160" s="321"/>
      <c r="D160" s="321"/>
      <c r="E160" s="321"/>
      <c r="F160" s="321"/>
      <c r="G160" s="314"/>
      <c r="H160" s="315"/>
      <c r="I160" s="315"/>
      <c r="J160" s="315"/>
      <c r="K160" s="315"/>
      <c r="L160" s="315"/>
      <c r="M160" s="316"/>
      <c r="N160" s="317"/>
      <c r="O160" s="318"/>
      <c r="P160" s="318"/>
      <c r="Q160" s="318"/>
      <c r="R160" s="318"/>
      <c r="S160" s="318"/>
      <c r="T160" s="319"/>
      <c r="U160" s="317"/>
      <c r="V160" s="318"/>
      <c r="W160" s="318"/>
      <c r="X160" s="318"/>
      <c r="Y160" s="319"/>
    </row>
    <row r="161" spans="1:25" s="52" customFormat="1" ht="21.6" customHeight="1" x14ac:dyDescent="0.15">
      <c r="A161" s="53">
        <v>10</v>
      </c>
      <c r="B161" s="321"/>
      <c r="C161" s="321"/>
      <c r="D161" s="321"/>
      <c r="E161" s="321"/>
      <c r="F161" s="321"/>
      <c r="G161" s="314"/>
      <c r="H161" s="315"/>
      <c r="I161" s="315"/>
      <c r="J161" s="315"/>
      <c r="K161" s="315"/>
      <c r="L161" s="315"/>
      <c r="M161" s="316"/>
      <c r="N161" s="317"/>
      <c r="O161" s="318"/>
      <c r="P161" s="318"/>
      <c r="Q161" s="318"/>
      <c r="R161" s="318"/>
      <c r="S161" s="318"/>
      <c r="T161" s="319"/>
      <c r="U161" s="317"/>
      <c r="V161" s="318"/>
      <c r="W161" s="318"/>
      <c r="X161" s="318"/>
      <c r="Y161" s="319"/>
    </row>
    <row r="162" spans="1:25" ht="18" customHeight="1" x14ac:dyDescent="0.15">
      <c r="A162" s="320" t="s">
        <v>141</v>
      </c>
      <c r="B162" s="320"/>
      <c r="C162" s="320"/>
      <c r="D162" s="320"/>
      <c r="E162" s="320"/>
      <c r="F162" s="320"/>
      <c r="G162" s="320"/>
      <c r="H162" s="320"/>
      <c r="I162" s="320"/>
      <c r="J162" s="320"/>
      <c r="K162" s="320"/>
      <c r="L162" s="320"/>
      <c r="M162" s="320"/>
      <c r="N162" s="320"/>
      <c r="O162" s="320"/>
      <c r="P162" s="320"/>
      <c r="Q162" s="320"/>
      <c r="R162" s="320"/>
      <c r="S162" s="320"/>
      <c r="T162" s="320"/>
      <c r="U162" s="320"/>
      <c r="V162" s="320"/>
      <c r="W162" s="320"/>
      <c r="X162" s="320"/>
      <c r="Y162" s="320"/>
    </row>
    <row r="163" spans="1:25" s="20" customFormat="1" ht="11.1" customHeight="1" x14ac:dyDescent="0.2">
      <c r="A163" s="330" t="s">
        <v>154</v>
      </c>
      <c r="B163" s="330"/>
      <c r="C163" s="330"/>
      <c r="D163" s="330"/>
      <c r="E163" s="307">
        <v>45</v>
      </c>
      <c r="F163" s="307"/>
      <c r="G163" s="307"/>
      <c r="H163" s="161"/>
      <c r="I163" s="309"/>
      <c r="J163" s="309"/>
      <c r="K163" s="311">
        <f>IF(AND(Sheet2!F38&gt;=32516,Sheet2!F38&lt;32874),"平成 元 年４月１日",Sheet2!F38)</f>
        <v>29324</v>
      </c>
      <c r="L163" s="311"/>
      <c r="M163" s="311"/>
      <c r="N163" s="311"/>
      <c r="O163" s="311"/>
      <c r="P163" s="395" t="s">
        <v>217</v>
      </c>
      <c r="Q163" s="395"/>
      <c r="R163" s="395"/>
      <c r="S163" s="395"/>
      <c r="T163" s="395"/>
      <c r="U163" s="395"/>
      <c r="V163" s="145"/>
      <c r="W163" s="145"/>
      <c r="X163" s="145"/>
      <c r="Y163" s="145"/>
    </row>
    <row r="164" spans="1:25" s="20" customFormat="1" ht="11.1" customHeight="1" x14ac:dyDescent="0.2">
      <c r="A164" s="331"/>
      <c r="B164" s="331"/>
      <c r="C164" s="331"/>
      <c r="D164" s="331"/>
      <c r="E164" s="308"/>
      <c r="F164" s="308"/>
      <c r="G164" s="308"/>
      <c r="H164" s="162"/>
      <c r="I164" s="310"/>
      <c r="J164" s="310"/>
      <c r="K164" s="313">
        <f>Sheet2!A39</f>
        <v>29312</v>
      </c>
      <c r="L164" s="313"/>
      <c r="M164" s="313"/>
      <c r="N164" s="313"/>
      <c r="O164" s="313"/>
      <c r="P164" s="146"/>
      <c r="Q164" s="147"/>
      <c r="R164" s="147"/>
      <c r="S164" s="147"/>
      <c r="T164" s="147"/>
      <c r="U164" s="147"/>
      <c r="V164" s="39"/>
      <c r="W164" s="39"/>
      <c r="X164" s="39"/>
      <c r="Y164" s="39"/>
    </row>
    <row r="165" spans="1:25" ht="21.6" customHeight="1" x14ac:dyDescent="0.15">
      <c r="A165" s="38"/>
      <c r="B165" s="322" t="s">
        <v>143</v>
      </c>
      <c r="C165" s="322"/>
      <c r="D165" s="322"/>
      <c r="E165" s="322"/>
      <c r="F165" s="322"/>
      <c r="G165" s="322" t="s">
        <v>144</v>
      </c>
      <c r="H165" s="322"/>
      <c r="I165" s="322"/>
      <c r="J165" s="322"/>
      <c r="K165" s="322"/>
      <c r="L165" s="322"/>
      <c r="M165" s="322"/>
      <c r="N165" s="323" t="s">
        <v>145</v>
      </c>
      <c r="O165" s="324"/>
      <c r="P165" s="324"/>
      <c r="Q165" s="324"/>
      <c r="R165" s="324"/>
      <c r="S165" s="324"/>
      <c r="T165" s="325"/>
      <c r="U165" s="323" t="s">
        <v>146</v>
      </c>
      <c r="V165" s="324"/>
      <c r="W165" s="324"/>
      <c r="X165" s="324"/>
      <c r="Y165" s="325"/>
    </row>
    <row r="166" spans="1:25" s="52" customFormat="1" ht="21.6" customHeight="1" x14ac:dyDescent="0.15">
      <c r="A166" s="53">
        <v>1</v>
      </c>
      <c r="B166" s="321"/>
      <c r="C166" s="321"/>
      <c r="D166" s="321"/>
      <c r="E166" s="321"/>
      <c r="F166" s="321"/>
      <c r="G166" s="314"/>
      <c r="H166" s="315"/>
      <c r="I166" s="315"/>
      <c r="J166" s="315"/>
      <c r="K166" s="315"/>
      <c r="L166" s="315"/>
      <c r="M166" s="316"/>
      <c r="N166" s="317"/>
      <c r="O166" s="318"/>
      <c r="P166" s="318"/>
      <c r="Q166" s="318"/>
      <c r="R166" s="318"/>
      <c r="S166" s="318"/>
      <c r="T166" s="319"/>
      <c r="U166" s="317"/>
      <c r="V166" s="318"/>
      <c r="W166" s="318"/>
      <c r="X166" s="318"/>
      <c r="Y166" s="319"/>
    </row>
    <row r="167" spans="1:25" s="52" customFormat="1" ht="21.6" customHeight="1" x14ac:dyDescent="0.15">
      <c r="A167" s="53">
        <v>2</v>
      </c>
      <c r="B167" s="321"/>
      <c r="C167" s="321"/>
      <c r="D167" s="321"/>
      <c r="E167" s="321"/>
      <c r="F167" s="321"/>
      <c r="G167" s="314"/>
      <c r="H167" s="315"/>
      <c r="I167" s="315"/>
      <c r="J167" s="315"/>
      <c r="K167" s="315"/>
      <c r="L167" s="315"/>
      <c r="M167" s="316"/>
      <c r="N167" s="317"/>
      <c r="O167" s="318"/>
      <c r="P167" s="318"/>
      <c r="Q167" s="318"/>
      <c r="R167" s="318"/>
      <c r="S167" s="318"/>
      <c r="T167" s="319"/>
      <c r="U167" s="317"/>
      <c r="V167" s="318"/>
      <c r="W167" s="318"/>
      <c r="X167" s="318"/>
      <c r="Y167" s="319"/>
    </row>
    <row r="168" spans="1:25" s="52" customFormat="1" ht="21.6" customHeight="1" x14ac:dyDescent="0.15">
      <c r="A168" s="53">
        <v>3</v>
      </c>
      <c r="B168" s="321"/>
      <c r="C168" s="321"/>
      <c r="D168" s="321"/>
      <c r="E168" s="321"/>
      <c r="F168" s="321"/>
      <c r="G168" s="314"/>
      <c r="H168" s="315"/>
      <c r="I168" s="315"/>
      <c r="J168" s="315"/>
      <c r="K168" s="315"/>
      <c r="L168" s="315"/>
      <c r="M168" s="316"/>
      <c r="N168" s="317"/>
      <c r="O168" s="318"/>
      <c r="P168" s="318"/>
      <c r="Q168" s="318"/>
      <c r="R168" s="318"/>
      <c r="S168" s="318"/>
      <c r="T168" s="319"/>
      <c r="U168" s="317"/>
      <c r="V168" s="318"/>
      <c r="W168" s="318"/>
      <c r="X168" s="318"/>
      <c r="Y168" s="319"/>
    </row>
    <row r="169" spans="1:25" s="52" customFormat="1" ht="21.6" customHeight="1" x14ac:dyDescent="0.15">
      <c r="A169" s="53">
        <v>4</v>
      </c>
      <c r="B169" s="321"/>
      <c r="C169" s="321"/>
      <c r="D169" s="321"/>
      <c r="E169" s="321"/>
      <c r="F169" s="321"/>
      <c r="G169" s="314"/>
      <c r="H169" s="315"/>
      <c r="I169" s="315"/>
      <c r="J169" s="315"/>
      <c r="K169" s="315"/>
      <c r="L169" s="315"/>
      <c r="M169" s="316"/>
      <c r="N169" s="317"/>
      <c r="O169" s="318"/>
      <c r="P169" s="318"/>
      <c r="Q169" s="318"/>
      <c r="R169" s="318"/>
      <c r="S169" s="318"/>
      <c r="T169" s="319"/>
      <c r="U169" s="317"/>
      <c r="V169" s="318"/>
      <c r="W169" s="318"/>
      <c r="X169" s="318"/>
      <c r="Y169" s="319"/>
    </row>
    <row r="170" spans="1:25" s="52" customFormat="1" ht="21.6" customHeight="1" x14ac:dyDescent="0.15">
      <c r="A170" s="53">
        <v>5</v>
      </c>
      <c r="B170" s="321"/>
      <c r="C170" s="321"/>
      <c r="D170" s="321"/>
      <c r="E170" s="321"/>
      <c r="F170" s="321"/>
      <c r="G170" s="314"/>
      <c r="H170" s="315"/>
      <c r="I170" s="315"/>
      <c r="J170" s="315"/>
      <c r="K170" s="315"/>
      <c r="L170" s="315"/>
      <c r="M170" s="316"/>
      <c r="N170" s="317"/>
      <c r="O170" s="318"/>
      <c r="P170" s="318"/>
      <c r="Q170" s="318"/>
      <c r="R170" s="318"/>
      <c r="S170" s="318"/>
      <c r="T170" s="319"/>
      <c r="U170" s="317"/>
      <c r="V170" s="318"/>
      <c r="W170" s="318"/>
      <c r="X170" s="318"/>
      <c r="Y170" s="319"/>
    </row>
    <row r="171" spans="1:25" s="52" customFormat="1" ht="21.6" customHeight="1" x14ac:dyDescent="0.15">
      <c r="A171" s="53">
        <v>6</v>
      </c>
      <c r="B171" s="321"/>
      <c r="C171" s="321"/>
      <c r="D171" s="321"/>
      <c r="E171" s="321"/>
      <c r="F171" s="321"/>
      <c r="G171" s="314"/>
      <c r="H171" s="315"/>
      <c r="I171" s="315"/>
      <c r="J171" s="315"/>
      <c r="K171" s="315"/>
      <c r="L171" s="315"/>
      <c r="M171" s="316"/>
      <c r="N171" s="317"/>
      <c r="O171" s="318"/>
      <c r="P171" s="318"/>
      <c r="Q171" s="318"/>
      <c r="R171" s="318"/>
      <c r="S171" s="318"/>
      <c r="T171" s="319"/>
      <c r="U171" s="317"/>
      <c r="V171" s="318"/>
      <c r="W171" s="318"/>
      <c r="X171" s="318"/>
      <c r="Y171" s="319"/>
    </row>
    <row r="172" spans="1:25" s="52" customFormat="1" ht="21.6" customHeight="1" x14ac:dyDescent="0.15">
      <c r="A172" s="53">
        <v>7</v>
      </c>
      <c r="B172" s="321"/>
      <c r="C172" s="321"/>
      <c r="D172" s="321"/>
      <c r="E172" s="321"/>
      <c r="F172" s="321"/>
      <c r="G172" s="314"/>
      <c r="H172" s="315"/>
      <c r="I172" s="315"/>
      <c r="J172" s="315"/>
      <c r="K172" s="315"/>
      <c r="L172" s="315"/>
      <c r="M172" s="316"/>
      <c r="N172" s="317"/>
      <c r="O172" s="318"/>
      <c r="P172" s="318"/>
      <c r="Q172" s="318"/>
      <c r="R172" s="318"/>
      <c r="S172" s="318"/>
      <c r="T172" s="319"/>
      <c r="U172" s="317"/>
      <c r="V172" s="318"/>
      <c r="W172" s="318"/>
      <c r="X172" s="318"/>
      <c r="Y172" s="319"/>
    </row>
    <row r="173" spans="1:25" s="52" customFormat="1" ht="21.6" customHeight="1" x14ac:dyDescent="0.15">
      <c r="A173" s="53">
        <v>8</v>
      </c>
      <c r="B173" s="321"/>
      <c r="C173" s="321"/>
      <c r="D173" s="321"/>
      <c r="E173" s="321"/>
      <c r="F173" s="321"/>
      <c r="G173" s="314"/>
      <c r="H173" s="315"/>
      <c r="I173" s="315"/>
      <c r="J173" s="315"/>
      <c r="K173" s="315"/>
      <c r="L173" s="315"/>
      <c r="M173" s="316"/>
      <c r="N173" s="317"/>
      <c r="O173" s="318"/>
      <c r="P173" s="318"/>
      <c r="Q173" s="318"/>
      <c r="R173" s="318"/>
      <c r="S173" s="318"/>
      <c r="T173" s="319"/>
      <c r="U173" s="317"/>
      <c r="V173" s="318"/>
      <c r="W173" s="318"/>
      <c r="X173" s="318"/>
      <c r="Y173" s="319"/>
    </row>
    <row r="174" spans="1:25" s="52" customFormat="1" ht="21.6" customHeight="1" x14ac:dyDescent="0.15">
      <c r="A174" s="53">
        <v>9</v>
      </c>
      <c r="B174" s="321"/>
      <c r="C174" s="321"/>
      <c r="D174" s="321"/>
      <c r="E174" s="321"/>
      <c r="F174" s="321"/>
      <c r="G174" s="314"/>
      <c r="H174" s="315"/>
      <c r="I174" s="315"/>
      <c r="J174" s="315"/>
      <c r="K174" s="315"/>
      <c r="L174" s="315"/>
      <c r="M174" s="316"/>
      <c r="N174" s="317"/>
      <c r="O174" s="318"/>
      <c r="P174" s="318"/>
      <c r="Q174" s="318"/>
      <c r="R174" s="318"/>
      <c r="S174" s="318"/>
      <c r="T174" s="319"/>
      <c r="U174" s="317"/>
      <c r="V174" s="318"/>
      <c r="W174" s="318"/>
      <c r="X174" s="318"/>
      <c r="Y174" s="319"/>
    </row>
    <row r="175" spans="1:25" s="52" customFormat="1" ht="21.6" customHeight="1" x14ac:dyDescent="0.15">
      <c r="A175" s="53">
        <v>10</v>
      </c>
      <c r="B175" s="321"/>
      <c r="C175" s="321"/>
      <c r="D175" s="321"/>
      <c r="E175" s="321"/>
      <c r="F175" s="321"/>
      <c r="G175" s="314"/>
      <c r="H175" s="315"/>
      <c r="I175" s="315"/>
      <c r="J175" s="315"/>
      <c r="K175" s="315"/>
      <c r="L175" s="315"/>
      <c r="M175" s="316"/>
      <c r="N175" s="317"/>
      <c r="O175" s="318"/>
      <c r="P175" s="318"/>
      <c r="Q175" s="318"/>
      <c r="R175" s="318"/>
      <c r="S175" s="318"/>
      <c r="T175" s="319"/>
      <c r="U175" s="317"/>
      <c r="V175" s="318"/>
      <c r="W175" s="318"/>
      <c r="X175" s="318"/>
      <c r="Y175" s="319"/>
    </row>
    <row r="176" spans="1:25" ht="21.6" customHeight="1" x14ac:dyDescent="0.15">
      <c r="A176" s="320" t="s">
        <v>155</v>
      </c>
      <c r="B176" s="320"/>
      <c r="C176" s="320"/>
      <c r="D176" s="320"/>
      <c r="E176" s="320"/>
      <c r="F176" s="320"/>
      <c r="G176" s="320"/>
      <c r="H176" s="320"/>
      <c r="I176" s="320"/>
      <c r="J176" s="320"/>
      <c r="K176" s="320"/>
      <c r="L176" s="320"/>
      <c r="M176" s="320"/>
      <c r="N176" s="320"/>
      <c r="O176" s="320"/>
      <c r="P176" s="320"/>
      <c r="Q176" s="320"/>
      <c r="R176" s="320"/>
      <c r="S176" s="320"/>
      <c r="T176" s="320"/>
      <c r="U176" s="320"/>
      <c r="V176" s="320"/>
      <c r="W176" s="320"/>
      <c r="X176" s="320"/>
      <c r="Y176" s="320"/>
    </row>
    <row r="177" spans="1:25" s="20" customFormat="1" ht="15" customHeight="1" x14ac:dyDescent="0.2">
      <c r="A177" s="330" t="s">
        <v>142</v>
      </c>
      <c r="B177" s="330"/>
      <c r="C177" s="330"/>
      <c r="D177" s="330"/>
      <c r="E177" s="307">
        <v>15</v>
      </c>
      <c r="F177" s="307"/>
      <c r="G177" s="307"/>
      <c r="H177" s="161"/>
      <c r="I177" s="309">
        <f>+I37</f>
        <v>24</v>
      </c>
      <c r="J177" s="309"/>
      <c r="K177" s="311">
        <f>IF(AND(Sheet2!F19&gt;=32516,Sheet2!F19&lt;32874),"平成 元 年４月２日",Sheet2!F19)</f>
        <v>36624</v>
      </c>
      <c r="L177" s="311"/>
      <c r="M177" s="311"/>
      <c r="N177" s="311"/>
      <c r="O177" s="311"/>
      <c r="P177" s="144" t="s">
        <v>62</v>
      </c>
      <c r="Q177" s="312">
        <f>IF(AND(Sheet2!H19&gt;=32516,Sheet2!H19&lt;32874),"平成 元 年４月１日",Sheet2!H19)</f>
        <v>40274</v>
      </c>
      <c r="R177" s="312"/>
      <c r="S177" s="312"/>
      <c r="T177" s="312"/>
      <c r="U177" s="312"/>
      <c r="V177" s="145"/>
      <c r="W177" s="145"/>
      <c r="X177" s="145"/>
      <c r="Y177" s="145"/>
    </row>
    <row r="178" spans="1:25" s="20" customFormat="1" ht="15" customHeight="1" x14ac:dyDescent="0.2">
      <c r="A178" s="331"/>
      <c r="B178" s="331"/>
      <c r="C178" s="331"/>
      <c r="D178" s="331"/>
      <c r="E178" s="308"/>
      <c r="F178" s="308"/>
      <c r="G178" s="308"/>
      <c r="H178" s="162"/>
      <c r="I178" s="310"/>
      <c r="J178" s="310"/>
      <c r="K178" s="394">
        <f>+K37</f>
        <v>36624</v>
      </c>
      <c r="L178" s="394"/>
      <c r="M178" s="394"/>
      <c r="N178" s="394"/>
      <c r="O178" s="394"/>
      <c r="P178" s="144"/>
      <c r="Q178" s="394">
        <f>+Q37</f>
        <v>40274</v>
      </c>
      <c r="R178" s="394"/>
      <c r="S178" s="394"/>
      <c r="T178" s="394"/>
      <c r="U178" s="394"/>
      <c r="V178" s="39"/>
      <c r="W178" s="39"/>
      <c r="X178" s="39"/>
      <c r="Y178" s="39"/>
    </row>
    <row r="179" spans="1:25" ht="21" customHeight="1" x14ac:dyDescent="0.15">
      <c r="A179" s="38"/>
      <c r="B179" s="322" t="s">
        <v>143</v>
      </c>
      <c r="C179" s="322"/>
      <c r="D179" s="322"/>
      <c r="E179" s="322"/>
      <c r="F179" s="322"/>
      <c r="G179" s="322" t="s">
        <v>144</v>
      </c>
      <c r="H179" s="322"/>
      <c r="I179" s="322"/>
      <c r="J179" s="322"/>
      <c r="K179" s="322"/>
      <c r="L179" s="322"/>
      <c r="M179" s="322"/>
      <c r="N179" s="323" t="s">
        <v>145</v>
      </c>
      <c r="O179" s="324"/>
      <c r="P179" s="324"/>
      <c r="Q179" s="324"/>
      <c r="R179" s="324"/>
      <c r="S179" s="324"/>
      <c r="T179" s="325"/>
      <c r="U179" s="323" t="s">
        <v>146</v>
      </c>
      <c r="V179" s="324"/>
      <c r="W179" s="324"/>
      <c r="X179" s="324"/>
      <c r="Y179" s="325"/>
    </row>
    <row r="180" spans="1:25" s="52" customFormat="1" ht="21" customHeight="1" x14ac:dyDescent="0.15">
      <c r="A180" s="53">
        <v>1</v>
      </c>
      <c r="B180" s="321"/>
      <c r="C180" s="321"/>
      <c r="D180" s="321"/>
      <c r="E180" s="321"/>
      <c r="F180" s="321"/>
      <c r="G180" s="314"/>
      <c r="H180" s="315"/>
      <c r="I180" s="315"/>
      <c r="J180" s="315"/>
      <c r="K180" s="315"/>
      <c r="L180" s="315"/>
      <c r="M180" s="316"/>
      <c r="N180" s="317"/>
      <c r="O180" s="318"/>
      <c r="P180" s="318"/>
      <c r="Q180" s="318"/>
      <c r="R180" s="318"/>
      <c r="S180" s="318"/>
      <c r="T180" s="319"/>
      <c r="U180" s="317"/>
      <c r="V180" s="318"/>
      <c r="W180" s="318"/>
      <c r="X180" s="318"/>
      <c r="Y180" s="319"/>
    </row>
    <row r="181" spans="1:25" s="52" customFormat="1" ht="21" customHeight="1" x14ac:dyDescent="0.15">
      <c r="A181" s="53">
        <v>2</v>
      </c>
      <c r="B181" s="321"/>
      <c r="C181" s="321"/>
      <c r="D181" s="321"/>
      <c r="E181" s="321"/>
      <c r="F181" s="321"/>
      <c r="G181" s="314"/>
      <c r="H181" s="315"/>
      <c r="I181" s="315"/>
      <c r="J181" s="315"/>
      <c r="K181" s="315"/>
      <c r="L181" s="315"/>
      <c r="M181" s="316"/>
      <c r="N181" s="317"/>
      <c r="O181" s="318"/>
      <c r="P181" s="318"/>
      <c r="Q181" s="318"/>
      <c r="R181" s="318"/>
      <c r="S181" s="318"/>
      <c r="T181" s="319"/>
      <c r="U181" s="317"/>
      <c r="V181" s="318"/>
      <c r="W181" s="318"/>
      <c r="X181" s="318"/>
      <c r="Y181" s="319"/>
    </row>
    <row r="182" spans="1:25" s="52" customFormat="1" ht="21" customHeight="1" x14ac:dyDescent="0.15">
      <c r="A182" s="53">
        <v>3</v>
      </c>
      <c r="B182" s="321"/>
      <c r="C182" s="321"/>
      <c r="D182" s="321"/>
      <c r="E182" s="321"/>
      <c r="F182" s="321"/>
      <c r="G182" s="314"/>
      <c r="H182" s="315"/>
      <c r="I182" s="315"/>
      <c r="J182" s="315"/>
      <c r="K182" s="315"/>
      <c r="L182" s="315"/>
      <c r="M182" s="316"/>
      <c r="N182" s="317"/>
      <c r="O182" s="318"/>
      <c r="P182" s="318"/>
      <c r="Q182" s="318"/>
      <c r="R182" s="318"/>
      <c r="S182" s="318"/>
      <c r="T182" s="319"/>
      <c r="U182" s="317"/>
      <c r="V182" s="318"/>
      <c r="W182" s="318"/>
      <c r="X182" s="318"/>
      <c r="Y182" s="319"/>
    </row>
    <row r="183" spans="1:25" s="52" customFormat="1" ht="21" customHeight="1" x14ac:dyDescent="0.15">
      <c r="A183" s="53">
        <v>4</v>
      </c>
      <c r="B183" s="321"/>
      <c r="C183" s="321"/>
      <c r="D183" s="321"/>
      <c r="E183" s="321"/>
      <c r="F183" s="321"/>
      <c r="G183" s="314"/>
      <c r="H183" s="315"/>
      <c r="I183" s="315"/>
      <c r="J183" s="315"/>
      <c r="K183" s="315"/>
      <c r="L183" s="315"/>
      <c r="M183" s="316"/>
      <c r="N183" s="317"/>
      <c r="O183" s="318"/>
      <c r="P183" s="318"/>
      <c r="Q183" s="318"/>
      <c r="R183" s="318"/>
      <c r="S183" s="318"/>
      <c r="T183" s="319"/>
      <c r="U183" s="317"/>
      <c r="V183" s="318"/>
      <c r="W183" s="318"/>
      <c r="X183" s="318"/>
      <c r="Y183" s="319"/>
    </row>
    <row r="184" spans="1:25" s="52" customFormat="1" ht="21" customHeight="1" x14ac:dyDescent="0.15">
      <c r="A184" s="53">
        <v>5</v>
      </c>
      <c r="B184" s="321"/>
      <c r="C184" s="321"/>
      <c r="D184" s="321"/>
      <c r="E184" s="321"/>
      <c r="F184" s="321"/>
      <c r="G184" s="314"/>
      <c r="H184" s="315"/>
      <c r="I184" s="315"/>
      <c r="J184" s="315"/>
      <c r="K184" s="315"/>
      <c r="L184" s="315"/>
      <c r="M184" s="316"/>
      <c r="N184" s="317"/>
      <c r="O184" s="318"/>
      <c r="P184" s="318"/>
      <c r="Q184" s="318"/>
      <c r="R184" s="318"/>
      <c r="S184" s="318"/>
      <c r="T184" s="319"/>
      <c r="U184" s="317"/>
      <c r="V184" s="318"/>
      <c r="W184" s="318"/>
      <c r="X184" s="318"/>
      <c r="Y184" s="319"/>
    </row>
    <row r="185" spans="1:25" s="20" customFormat="1" ht="15" customHeight="1" x14ac:dyDescent="0.2">
      <c r="A185" s="330" t="s">
        <v>147</v>
      </c>
      <c r="B185" s="330"/>
      <c r="C185" s="330"/>
      <c r="D185" s="330"/>
      <c r="E185" s="307">
        <f>E51</f>
        <v>25</v>
      </c>
      <c r="F185" s="307"/>
      <c r="G185" s="307"/>
      <c r="H185" s="161"/>
      <c r="I185" s="309">
        <f>I51</f>
        <v>34</v>
      </c>
      <c r="J185" s="309"/>
      <c r="K185" s="311">
        <f>IF(AND(Sheet2!F21&gt;=32516,Sheet2!F21&lt;32874),"平成 元 年４月２日",Sheet2!F21)</f>
        <v>32974</v>
      </c>
      <c r="L185" s="311"/>
      <c r="M185" s="311"/>
      <c r="N185" s="311"/>
      <c r="O185" s="311"/>
      <c r="P185" s="144" t="s">
        <v>62</v>
      </c>
      <c r="Q185" s="312">
        <f>IF(AND(Sheet2!H21&gt;=32516,Sheet2!H21&lt;32874),"平成 元 年４月１日",Sheet2!H21)</f>
        <v>36624</v>
      </c>
      <c r="R185" s="312"/>
      <c r="S185" s="312"/>
      <c r="T185" s="312"/>
      <c r="U185" s="312"/>
      <c r="V185" s="145"/>
      <c r="W185" s="145"/>
      <c r="X185" s="145"/>
      <c r="Y185" s="145"/>
    </row>
    <row r="186" spans="1:25" s="20" customFormat="1" ht="15" customHeight="1" x14ac:dyDescent="0.2">
      <c r="A186" s="331"/>
      <c r="B186" s="331"/>
      <c r="C186" s="331"/>
      <c r="D186" s="331"/>
      <c r="E186" s="308"/>
      <c r="F186" s="308"/>
      <c r="G186" s="308"/>
      <c r="H186" s="162"/>
      <c r="I186" s="310"/>
      <c r="J186" s="310"/>
      <c r="K186" s="394">
        <f>K51</f>
        <v>32974</v>
      </c>
      <c r="L186" s="394"/>
      <c r="M186" s="394"/>
      <c r="N186" s="394"/>
      <c r="O186" s="394"/>
      <c r="P186" s="144"/>
      <c r="Q186" s="394">
        <f>Q51</f>
        <v>36624</v>
      </c>
      <c r="R186" s="394"/>
      <c r="S186" s="394"/>
      <c r="T186" s="394"/>
      <c r="U186" s="394"/>
      <c r="V186" s="39"/>
      <c r="W186" s="39"/>
      <c r="X186" s="39"/>
      <c r="Y186" s="39"/>
    </row>
    <row r="187" spans="1:25" ht="21" customHeight="1" x14ac:dyDescent="0.15">
      <c r="A187" s="38"/>
      <c r="B187" s="322" t="s">
        <v>143</v>
      </c>
      <c r="C187" s="322"/>
      <c r="D187" s="322"/>
      <c r="E187" s="322"/>
      <c r="F187" s="322"/>
      <c r="G187" s="322" t="s">
        <v>144</v>
      </c>
      <c r="H187" s="322"/>
      <c r="I187" s="322"/>
      <c r="J187" s="322"/>
      <c r="K187" s="322"/>
      <c r="L187" s="322"/>
      <c r="M187" s="322"/>
      <c r="N187" s="323" t="s">
        <v>145</v>
      </c>
      <c r="O187" s="324"/>
      <c r="P187" s="324"/>
      <c r="Q187" s="324"/>
      <c r="R187" s="324"/>
      <c r="S187" s="324"/>
      <c r="T187" s="325"/>
      <c r="U187" s="323" t="s">
        <v>146</v>
      </c>
      <c r="V187" s="324"/>
      <c r="W187" s="324"/>
      <c r="X187" s="324"/>
      <c r="Y187" s="325"/>
    </row>
    <row r="188" spans="1:25" s="52" customFormat="1" ht="21" customHeight="1" x14ac:dyDescent="0.15">
      <c r="A188" s="53">
        <v>1</v>
      </c>
      <c r="B188" s="321"/>
      <c r="C188" s="321"/>
      <c r="D188" s="321"/>
      <c r="E188" s="321"/>
      <c r="F188" s="321"/>
      <c r="G188" s="314"/>
      <c r="H188" s="315"/>
      <c r="I188" s="315"/>
      <c r="J188" s="315"/>
      <c r="K188" s="315"/>
      <c r="L188" s="315"/>
      <c r="M188" s="316"/>
      <c r="N188" s="317"/>
      <c r="O188" s="318"/>
      <c r="P188" s="318"/>
      <c r="Q188" s="318"/>
      <c r="R188" s="318"/>
      <c r="S188" s="318"/>
      <c r="T188" s="319"/>
      <c r="U188" s="317"/>
      <c r="V188" s="318"/>
      <c r="W188" s="318"/>
      <c r="X188" s="318"/>
      <c r="Y188" s="319"/>
    </row>
    <row r="189" spans="1:25" s="52" customFormat="1" ht="21" customHeight="1" x14ac:dyDescent="0.15">
      <c r="A189" s="53">
        <v>2</v>
      </c>
      <c r="B189" s="321"/>
      <c r="C189" s="321"/>
      <c r="D189" s="321"/>
      <c r="E189" s="321"/>
      <c r="F189" s="321"/>
      <c r="G189" s="314"/>
      <c r="H189" s="315"/>
      <c r="I189" s="315"/>
      <c r="J189" s="315"/>
      <c r="K189" s="315"/>
      <c r="L189" s="315"/>
      <c r="M189" s="316"/>
      <c r="N189" s="317"/>
      <c r="O189" s="318"/>
      <c r="P189" s="318"/>
      <c r="Q189" s="318"/>
      <c r="R189" s="318"/>
      <c r="S189" s="318"/>
      <c r="T189" s="319"/>
      <c r="U189" s="317"/>
      <c r="V189" s="318"/>
      <c r="W189" s="318"/>
      <c r="X189" s="318"/>
      <c r="Y189" s="319"/>
    </row>
    <row r="190" spans="1:25" s="52" customFormat="1" ht="21" customHeight="1" x14ac:dyDescent="0.15">
      <c r="A190" s="53">
        <v>3</v>
      </c>
      <c r="B190" s="321"/>
      <c r="C190" s="321"/>
      <c r="D190" s="321"/>
      <c r="E190" s="321"/>
      <c r="F190" s="321"/>
      <c r="G190" s="314"/>
      <c r="H190" s="315"/>
      <c r="I190" s="315"/>
      <c r="J190" s="315"/>
      <c r="K190" s="315"/>
      <c r="L190" s="315"/>
      <c r="M190" s="316"/>
      <c r="N190" s="317"/>
      <c r="O190" s="318"/>
      <c r="P190" s="318"/>
      <c r="Q190" s="318"/>
      <c r="R190" s="318"/>
      <c r="S190" s="318"/>
      <c r="T190" s="319"/>
      <c r="U190" s="317"/>
      <c r="V190" s="318"/>
      <c r="W190" s="318"/>
      <c r="X190" s="318"/>
      <c r="Y190" s="319"/>
    </row>
    <row r="191" spans="1:25" s="52" customFormat="1" ht="21" customHeight="1" x14ac:dyDescent="0.15">
      <c r="A191" s="53">
        <v>4</v>
      </c>
      <c r="B191" s="321"/>
      <c r="C191" s="321"/>
      <c r="D191" s="321"/>
      <c r="E191" s="321"/>
      <c r="F191" s="321"/>
      <c r="G191" s="314"/>
      <c r="H191" s="315"/>
      <c r="I191" s="315"/>
      <c r="J191" s="315"/>
      <c r="K191" s="315"/>
      <c r="L191" s="315"/>
      <c r="M191" s="316"/>
      <c r="N191" s="317"/>
      <c r="O191" s="318"/>
      <c r="P191" s="318"/>
      <c r="Q191" s="318"/>
      <c r="R191" s="318"/>
      <c r="S191" s="318"/>
      <c r="T191" s="319"/>
      <c r="U191" s="317"/>
      <c r="V191" s="318"/>
      <c r="W191" s="318"/>
      <c r="X191" s="318"/>
      <c r="Y191" s="319"/>
    </row>
    <row r="192" spans="1:25" s="52" customFormat="1" ht="21" customHeight="1" x14ac:dyDescent="0.15">
      <c r="A192" s="53">
        <v>5</v>
      </c>
      <c r="B192" s="321"/>
      <c r="C192" s="321"/>
      <c r="D192" s="321"/>
      <c r="E192" s="321"/>
      <c r="F192" s="321"/>
      <c r="G192" s="314"/>
      <c r="H192" s="315"/>
      <c r="I192" s="315"/>
      <c r="J192" s="315"/>
      <c r="K192" s="315"/>
      <c r="L192" s="315"/>
      <c r="M192" s="316"/>
      <c r="N192" s="317"/>
      <c r="O192" s="318"/>
      <c r="P192" s="318"/>
      <c r="Q192" s="318"/>
      <c r="R192" s="318"/>
      <c r="S192" s="318"/>
      <c r="T192" s="319"/>
      <c r="U192" s="317"/>
      <c r="V192" s="318"/>
      <c r="W192" s="318"/>
      <c r="X192" s="318"/>
      <c r="Y192" s="319"/>
    </row>
    <row r="193" spans="1:25" s="20" customFormat="1" ht="15" customHeight="1" x14ac:dyDescent="0.2">
      <c r="A193" s="330" t="s">
        <v>148</v>
      </c>
      <c r="B193" s="330"/>
      <c r="C193" s="330"/>
      <c r="D193" s="330"/>
      <c r="E193" s="307">
        <f>E65</f>
        <v>35</v>
      </c>
      <c r="F193" s="307"/>
      <c r="G193" s="307"/>
      <c r="H193" s="161"/>
      <c r="I193" s="309">
        <f>I65</f>
        <v>44</v>
      </c>
      <c r="J193" s="309"/>
      <c r="K193" s="311">
        <f>IF(AND(Sheet2!F23&gt;=32516,Sheet2!F23&lt;32874),"平成 元 年４月２日",Sheet2!F23)</f>
        <v>29324</v>
      </c>
      <c r="L193" s="311"/>
      <c r="M193" s="311"/>
      <c r="N193" s="311"/>
      <c r="O193" s="311"/>
      <c r="P193" s="144" t="s">
        <v>62</v>
      </c>
      <c r="Q193" s="312">
        <f>IF(AND(Sheet2!H23&gt;=32516,Sheet2!H23&lt;32874),"平成 元 年４月１日",Sheet2!H23)</f>
        <v>32974</v>
      </c>
      <c r="R193" s="312"/>
      <c r="S193" s="312"/>
      <c r="T193" s="312"/>
      <c r="U193" s="312"/>
      <c r="V193" s="145"/>
      <c r="W193" s="145"/>
      <c r="X193" s="145"/>
      <c r="Y193" s="145"/>
    </row>
    <row r="194" spans="1:25" s="20" customFormat="1" ht="15" customHeight="1" x14ac:dyDescent="0.2">
      <c r="A194" s="331"/>
      <c r="B194" s="331"/>
      <c r="C194" s="331"/>
      <c r="D194" s="331"/>
      <c r="E194" s="308"/>
      <c r="F194" s="308"/>
      <c r="G194" s="308"/>
      <c r="H194" s="162"/>
      <c r="I194" s="310"/>
      <c r="J194" s="310"/>
      <c r="K194" s="394">
        <f>K65</f>
        <v>29324</v>
      </c>
      <c r="L194" s="394"/>
      <c r="M194" s="394"/>
      <c r="N194" s="394"/>
      <c r="O194" s="394"/>
      <c r="P194" s="144"/>
      <c r="Q194" s="394">
        <f>Q65</f>
        <v>32974</v>
      </c>
      <c r="R194" s="394"/>
      <c r="S194" s="394"/>
      <c r="T194" s="394"/>
      <c r="U194" s="394"/>
      <c r="V194" s="39"/>
      <c r="W194" s="39"/>
      <c r="X194" s="39"/>
      <c r="Y194" s="39"/>
    </row>
    <row r="195" spans="1:25" ht="21" customHeight="1" x14ac:dyDescent="0.15">
      <c r="A195" s="38"/>
      <c r="B195" s="322" t="s">
        <v>143</v>
      </c>
      <c r="C195" s="322"/>
      <c r="D195" s="322"/>
      <c r="E195" s="322"/>
      <c r="F195" s="322"/>
      <c r="G195" s="322" t="s">
        <v>144</v>
      </c>
      <c r="H195" s="322"/>
      <c r="I195" s="322"/>
      <c r="J195" s="322"/>
      <c r="K195" s="322"/>
      <c r="L195" s="322"/>
      <c r="M195" s="322"/>
      <c r="N195" s="323" t="s">
        <v>145</v>
      </c>
      <c r="O195" s="324"/>
      <c r="P195" s="324"/>
      <c r="Q195" s="324"/>
      <c r="R195" s="324"/>
      <c r="S195" s="324"/>
      <c r="T195" s="325"/>
      <c r="U195" s="323" t="s">
        <v>146</v>
      </c>
      <c r="V195" s="324"/>
      <c r="W195" s="324"/>
      <c r="X195" s="324"/>
      <c r="Y195" s="325"/>
    </row>
    <row r="196" spans="1:25" s="52" customFormat="1" ht="21" customHeight="1" x14ac:dyDescent="0.15">
      <c r="A196" s="53">
        <v>1</v>
      </c>
      <c r="B196" s="321"/>
      <c r="C196" s="321"/>
      <c r="D196" s="321"/>
      <c r="E196" s="321"/>
      <c r="F196" s="321"/>
      <c r="G196" s="314"/>
      <c r="H196" s="315"/>
      <c r="I196" s="315"/>
      <c r="J196" s="315"/>
      <c r="K196" s="315"/>
      <c r="L196" s="315"/>
      <c r="M196" s="316"/>
      <c r="N196" s="317"/>
      <c r="O196" s="318"/>
      <c r="P196" s="318"/>
      <c r="Q196" s="318"/>
      <c r="R196" s="318"/>
      <c r="S196" s="318"/>
      <c r="T196" s="319"/>
      <c r="U196" s="317"/>
      <c r="V196" s="318"/>
      <c r="W196" s="318"/>
      <c r="X196" s="318"/>
      <c r="Y196" s="319"/>
    </row>
    <row r="197" spans="1:25" s="52" customFormat="1" ht="21" customHeight="1" x14ac:dyDescent="0.15">
      <c r="A197" s="53">
        <v>2</v>
      </c>
      <c r="B197" s="321"/>
      <c r="C197" s="321"/>
      <c r="D197" s="321"/>
      <c r="E197" s="321"/>
      <c r="F197" s="321"/>
      <c r="G197" s="314"/>
      <c r="H197" s="315"/>
      <c r="I197" s="315"/>
      <c r="J197" s="315"/>
      <c r="K197" s="315"/>
      <c r="L197" s="315"/>
      <c r="M197" s="316"/>
      <c r="N197" s="317"/>
      <c r="O197" s="318"/>
      <c r="P197" s="318"/>
      <c r="Q197" s="318"/>
      <c r="R197" s="318"/>
      <c r="S197" s="318"/>
      <c r="T197" s="319"/>
      <c r="U197" s="317"/>
      <c r="V197" s="318"/>
      <c r="W197" s="318"/>
      <c r="X197" s="318"/>
      <c r="Y197" s="319"/>
    </row>
    <row r="198" spans="1:25" s="52" customFormat="1" ht="21" customHeight="1" x14ac:dyDescent="0.15">
      <c r="A198" s="53">
        <v>3</v>
      </c>
      <c r="B198" s="321"/>
      <c r="C198" s="321"/>
      <c r="D198" s="321"/>
      <c r="E198" s="321"/>
      <c r="F198" s="321"/>
      <c r="G198" s="314"/>
      <c r="H198" s="315"/>
      <c r="I198" s="315"/>
      <c r="J198" s="315"/>
      <c r="K198" s="315"/>
      <c r="L198" s="315"/>
      <c r="M198" s="316"/>
      <c r="N198" s="317"/>
      <c r="O198" s="318"/>
      <c r="P198" s="318"/>
      <c r="Q198" s="318"/>
      <c r="R198" s="318"/>
      <c r="S198" s="318"/>
      <c r="T198" s="319"/>
      <c r="U198" s="317"/>
      <c r="V198" s="318"/>
      <c r="W198" s="318"/>
      <c r="X198" s="318"/>
      <c r="Y198" s="319"/>
    </row>
    <row r="199" spans="1:25" s="52" customFormat="1" ht="21" customHeight="1" x14ac:dyDescent="0.15">
      <c r="A199" s="53">
        <v>4</v>
      </c>
      <c r="B199" s="321"/>
      <c r="C199" s="321"/>
      <c r="D199" s="321"/>
      <c r="E199" s="321"/>
      <c r="F199" s="321"/>
      <c r="G199" s="314"/>
      <c r="H199" s="315"/>
      <c r="I199" s="315"/>
      <c r="J199" s="315"/>
      <c r="K199" s="315"/>
      <c r="L199" s="315"/>
      <c r="M199" s="316"/>
      <c r="N199" s="317"/>
      <c r="O199" s="318"/>
      <c r="P199" s="318"/>
      <c r="Q199" s="318"/>
      <c r="R199" s="318"/>
      <c r="S199" s="318"/>
      <c r="T199" s="319"/>
      <c r="U199" s="317"/>
      <c r="V199" s="318"/>
      <c r="W199" s="318"/>
      <c r="X199" s="318"/>
      <c r="Y199" s="319"/>
    </row>
    <row r="200" spans="1:25" s="52" customFormat="1" ht="21" customHeight="1" x14ac:dyDescent="0.15">
      <c r="A200" s="53">
        <v>5</v>
      </c>
      <c r="B200" s="321"/>
      <c r="C200" s="321"/>
      <c r="D200" s="321"/>
      <c r="E200" s="321"/>
      <c r="F200" s="321"/>
      <c r="G200" s="314"/>
      <c r="H200" s="315"/>
      <c r="I200" s="315"/>
      <c r="J200" s="315"/>
      <c r="K200" s="315"/>
      <c r="L200" s="315"/>
      <c r="M200" s="316"/>
      <c r="N200" s="317"/>
      <c r="O200" s="318"/>
      <c r="P200" s="318"/>
      <c r="Q200" s="318"/>
      <c r="R200" s="318"/>
      <c r="S200" s="318"/>
      <c r="T200" s="319"/>
      <c r="U200" s="317"/>
      <c r="V200" s="318"/>
      <c r="W200" s="318"/>
      <c r="X200" s="318"/>
      <c r="Y200" s="319"/>
    </row>
    <row r="201" spans="1:25" ht="36" hidden="1" customHeight="1" x14ac:dyDescent="0.15">
      <c r="A201" s="320"/>
      <c r="B201" s="320"/>
      <c r="C201" s="320"/>
      <c r="D201" s="320"/>
      <c r="E201" s="320"/>
      <c r="F201" s="320"/>
      <c r="G201" s="320"/>
      <c r="H201" s="320"/>
      <c r="I201" s="320"/>
      <c r="J201" s="320"/>
      <c r="K201" s="320"/>
      <c r="L201" s="320"/>
      <c r="M201" s="320"/>
      <c r="N201" s="320"/>
      <c r="O201" s="320"/>
      <c r="P201" s="320"/>
      <c r="Q201" s="320"/>
      <c r="R201" s="320"/>
      <c r="S201" s="320"/>
      <c r="T201" s="320"/>
      <c r="U201" s="320"/>
      <c r="V201" s="320"/>
      <c r="W201" s="320"/>
      <c r="X201" s="320"/>
      <c r="Y201" s="320"/>
    </row>
    <row r="202" spans="1:25" s="20" customFormat="1" ht="15" customHeight="1" x14ac:dyDescent="0.2">
      <c r="A202" s="330" t="s">
        <v>218</v>
      </c>
      <c r="B202" s="330"/>
      <c r="C202" s="330"/>
      <c r="D202" s="330"/>
      <c r="E202" s="307">
        <f>E79</f>
        <v>45</v>
      </c>
      <c r="F202" s="307"/>
      <c r="G202" s="307"/>
      <c r="H202" s="161"/>
      <c r="I202" s="309">
        <f>I79</f>
        <v>54</v>
      </c>
      <c r="J202" s="309"/>
      <c r="K202" s="311">
        <f>IF(AND(Sheet2!F25&gt;=32516,Sheet2!F25&lt;32874),"平成 元 年４月２日",Sheet2!F25)</f>
        <v>25674</v>
      </c>
      <c r="L202" s="311"/>
      <c r="M202" s="311"/>
      <c r="N202" s="311"/>
      <c r="O202" s="311"/>
      <c r="P202" s="144" t="s">
        <v>62</v>
      </c>
      <c r="Q202" s="312">
        <f>IF(AND(Sheet2!H25&gt;=32516,Sheet2!H25&lt;32874),"平成 元 年４月１日",Sheet2!H25)</f>
        <v>29324</v>
      </c>
      <c r="R202" s="312"/>
      <c r="S202" s="312"/>
      <c r="T202" s="312"/>
      <c r="U202" s="312"/>
      <c r="V202" s="145"/>
      <c r="W202" s="145"/>
      <c r="X202" s="145"/>
      <c r="Y202" s="145"/>
    </row>
    <row r="203" spans="1:25" s="20" customFormat="1" ht="15" customHeight="1" x14ac:dyDescent="0.2">
      <c r="A203" s="331"/>
      <c r="B203" s="331"/>
      <c r="C203" s="331"/>
      <c r="D203" s="331"/>
      <c r="E203" s="308"/>
      <c r="F203" s="308"/>
      <c r="G203" s="308"/>
      <c r="H203" s="162"/>
      <c r="I203" s="310"/>
      <c r="J203" s="310"/>
      <c r="K203" s="313">
        <f>K80</f>
        <v>25660</v>
      </c>
      <c r="L203" s="313"/>
      <c r="M203" s="313"/>
      <c r="N203" s="313"/>
      <c r="O203" s="313"/>
      <c r="P203" s="146"/>
      <c r="Q203" s="313">
        <f>Q80</f>
        <v>29312</v>
      </c>
      <c r="R203" s="313"/>
      <c r="S203" s="313"/>
      <c r="T203" s="313"/>
      <c r="U203" s="313"/>
      <c r="V203" s="39"/>
      <c r="W203" s="39"/>
      <c r="X203" s="39"/>
      <c r="Y203" s="39"/>
    </row>
    <row r="204" spans="1:25" ht="21" customHeight="1" x14ac:dyDescent="0.15">
      <c r="A204" s="38"/>
      <c r="B204" s="322" t="s">
        <v>143</v>
      </c>
      <c r="C204" s="322"/>
      <c r="D204" s="322"/>
      <c r="E204" s="322"/>
      <c r="F204" s="322"/>
      <c r="G204" s="322" t="s">
        <v>144</v>
      </c>
      <c r="H204" s="322"/>
      <c r="I204" s="322"/>
      <c r="J204" s="322"/>
      <c r="K204" s="322"/>
      <c r="L204" s="322"/>
      <c r="M204" s="322"/>
      <c r="N204" s="323" t="s">
        <v>145</v>
      </c>
      <c r="O204" s="324"/>
      <c r="P204" s="324"/>
      <c r="Q204" s="324"/>
      <c r="R204" s="324"/>
      <c r="S204" s="324"/>
      <c r="T204" s="325"/>
      <c r="U204" s="323" t="s">
        <v>146</v>
      </c>
      <c r="V204" s="324"/>
      <c r="W204" s="324"/>
      <c r="X204" s="324"/>
      <c r="Y204" s="325"/>
    </row>
    <row r="205" spans="1:25" s="52" customFormat="1" ht="21" customHeight="1" x14ac:dyDescent="0.15">
      <c r="A205" s="53">
        <v>1</v>
      </c>
      <c r="B205" s="321"/>
      <c r="C205" s="321"/>
      <c r="D205" s="321"/>
      <c r="E205" s="321"/>
      <c r="F205" s="321"/>
      <c r="G205" s="314"/>
      <c r="H205" s="315"/>
      <c r="I205" s="315"/>
      <c r="J205" s="315"/>
      <c r="K205" s="315"/>
      <c r="L205" s="315"/>
      <c r="M205" s="316"/>
      <c r="N205" s="317"/>
      <c r="O205" s="318"/>
      <c r="P205" s="318"/>
      <c r="Q205" s="318"/>
      <c r="R205" s="318"/>
      <c r="S205" s="318"/>
      <c r="T205" s="319"/>
      <c r="U205" s="317"/>
      <c r="V205" s="318"/>
      <c r="W205" s="318"/>
      <c r="X205" s="318"/>
      <c r="Y205" s="319"/>
    </row>
    <row r="206" spans="1:25" s="52" customFormat="1" ht="21" customHeight="1" x14ac:dyDescent="0.15">
      <c r="A206" s="53">
        <v>2</v>
      </c>
      <c r="B206" s="321"/>
      <c r="C206" s="321"/>
      <c r="D206" s="321"/>
      <c r="E206" s="321"/>
      <c r="F206" s="321"/>
      <c r="G206" s="314"/>
      <c r="H206" s="315"/>
      <c r="I206" s="315"/>
      <c r="J206" s="315"/>
      <c r="K206" s="315"/>
      <c r="L206" s="315"/>
      <c r="M206" s="316"/>
      <c r="N206" s="317"/>
      <c r="O206" s="318"/>
      <c r="P206" s="318"/>
      <c r="Q206" s="318"/>
      <c r="R206" s="318"/>
      <c r="S206" s="318"/>
      <c r="T206" s="319"/>
      <c r="U206" s="317"/>
      <c r="V206" s="318"/>
      <c r="W206" s="318"/>
      <c r="X206" s="318"/>
      <c r="Y206" s="319"/>
    </row>
    <row r="207" spans="1:25" s="52" customFormat="1" ht="21" customHeight="1" x14ac:dyDescent="0.15">
      <c r="A207" s="53">
        <v>3</v>
      </c>
      <c r="B207" s="321"/>
      <c r="C207" s="321"/>
      <c r="D207" s="321"/>
      <c r="E207" s="321"/>
      <c r="F207" s="321"/>
      <c r="G207" s="314"/>
      <c r="H207" s="315"/>
      <c r="I207" s="315"/>
      <c r="J207" s="315"/>
      <c r="K207" s="315"/>
      <c r="L207" s="315"/>
      <c r="M207" s="316"/>
      <c r="N207" s="317"/>
      <c r="O207" s="318"/>
      <c r="P207" s="318"/>
      <c r="Q207" s="318"/>
      <c r="R207" s="318"/>
      <c r="S207" s="318"/>
      <c r="T207" s="319"/>
      <c r="U207" s="317"/>
      <c r="V207" s="318"/>
      <c r="W207" s="318"/>
      <c r="X207" s="318"/>
      <c r="Y207" s="319"/>
    </row>
    <row r="208" spans="1:25" s="52" customFormat="1" ht="21" customHeight="1" x14ac:dyDescent="0.15">
      <c r="A208" s="53">
        <v>4</v>
      </c>
      <c r="B208" s="321"/>
      <c r="C208" s="321"/>
      <c r="D208" s="321"/>
      <c r="E208" s="321"/>
      <c r="F208" s="321"/>
      <c r="G208" s="314"/>
      <c r="H208" s="315"/>
      <c r="I208" s="315"/>
      <c r="J208" s="315"/>
      <c r="K208" s="315"/>
      <c r="L208" s="315"/>
      <c r="M208" s="316"/>
      <c r="N208" s="317"/>
      <c r="O208" s="318"/>
      <c r="P208" s="318"/>
      <c r="Q208" s="318"/>
      <c r="R208" s="318"/>
      <c r="S208" s="318"/>
      <c r="T208" s="319"/>
      <c r="U208" s="317"/>
      <c r="V208" s="318"/>
      <c r="W208" s="318"/>
      <c r="X208" s="318"/>
      <c r="Y208" s="319"/>
    </row>
    <row r="209" spans="1:25" s="52" customFormat="1" ht="21" customHeight="1" x14ac:dyDescent="0.15">
      <c r="A209" s="53">
        <v>5</v>
      </c>
      <c r="B209" s="321"/>
      <c r="C209" s="321"/>
      <c r="D209" s="321"/>
      <c r="E209" s="321"/>
      <c r="F209" s="321"/>
      <c r="G209" s="314"/>
      <c r="H209" s="315"/>
      <c r="I209" s="315"/>
      <c r="J209" s="315"/>
      <c r="K209" s="315"/>
      <c r="L209" s="315"/>
      <c r="M209" s="316"/>
      <c r="N209" s="317"/>
      <c r="O209" s="318"/>
      <c r="P209" s="318"/>
      <c r="Q209" s="318"/>
      <c r="R209" s="318"/>
      <c r="S209" s="318"/>
      <c r="T209" s="319"/>
      <c r="U209" s="317"/>
      <c r="V209" s="318"/>
      <c r="W209" s="318"/>
      <c r="X209" s="318"/>
      <c r="Y209" s="319"/>
    </row>
    <row r="210" spans="1:25" s="20" customFormat="1" ht="15" customHeight="1" x14ac:dyDescent="0.2">
      <c r="A210" s="330" t="s">
        <v>216</v>
      </c>
      <c r="B210" s="330"/>
      <c r="C210" s="330"/>
      <c r="D210" s="330"/>
      <c r="E210" s="307">
        <f>E93</f>
        <v>55</v>
      </c>
      <c r="F210" s="307"/>
      <c r="G210" s="307"/>
      <c r="H210" s="161"/>
      <c r="I210" s="309">
        <f>I93</f>
        <v>64</v>
      </c>
      <c r="J210" s="309"/>
      <c r="K210" s="311">
        <f>IF(AND(Sheet2!F27&gt;=32516,Sheet2!F27&lt;32874),"平成 元 年４月２日",Sheet2!F27)</f>
        <v>22024</v>
      </c>
      <c r="L210" s="311"/>
      <c r="M210" s="311"/>
      <c r="N210" s="311"/>
      <c r="O210" s="311"/>
      <c r="P210" s="144" t="s">
        <v>62</v>
      </c>
      <c r="Q210" s="312">
        <f>IF(AND(Sheet2!H27&gt;=32516,Sheet2!H27&lt;32874),"平成 元 年４月１日",Sheet2!H27)</f>
        <v>25674</v>
      </c>
      <c r="R210" s="312"/>
      <c r="S210" s="312"/>
      <c r="T210" s="312"/>
      <c r="U210" s="312"/>
      <c r="V210" s="145"/>
      <c r="W210" s="145"/>
      <c r="X210" s="145"/>
      <c r="Y210" s="145"/>
    </row>
    <row r="211" spans="1:25" s="20" customFormat="1" ht="15" customHeight="1" x14ac:dyDescent="0.2">
      <c r="A211" s="331"/>
      <c r="B211" s="331"/>
      <c r="C211" s="331"/>
      <c r="D211" s="331"/>
      <c r="E211" s="308"/>
      <c r="F211" s="308"/>
      <c r="G211" s="308"/>
      <c r="H211" s="162"/>
      <c r="I211" s="310"/>
      <c r="J211" s="310"/>
      <c r="K211" s="313">
        <f>K94</f>
        <v>22008</v>
      </c>
      <c r="L211" s="313"/>
      <c r="M211" s="313"/>
      <c r="N211" s="313"/>
      <c r="O211" s="313"/>
      <c r="P211" s="146"/>
      <c r="Q211" s="313">
        <f>Q94</f>
        <v>25659</v>
      </c>
      <c r="R211" s="313"/>
      <c r="S211" s="313"/>
      <c r="T211" s="313"/>
      <c r="U211" s="313"/>
      <c r="V211" s="39"/>
      <c r="W211" s="39"/>
      <c r="X211" s="39"/>
      <c r="Y211" s="39"/>
    </row>
    <row r="212" spans="1:25" ht="21" customHeight="1" x14ac:dyDescent="0.15">
      <c r="A212" s="38"/>
      <c r="B212" s="322" t="s">
        <v>143</v>
      </c>
      <c r="C212" s="322"/>
      <c r="D212" s="322"/>
      <c r="E212" s="322"/>
      <c r="F212" s="322"/>
      <c r="G212" s="322" t="s">
        <v>144</v>
      </c>
      <c r="H212" s="322"/>
      <c r="I212" s="322"/>
      <c r="J212" s="322"/>
      <c r="K212" s="322"/>
      <c r="L212" s="322"/>
      <c r="M212" s="322"/>
      <c r="N212" s="323" t="s">
        <v>145</v>
      </c>
      <c r="O212" s="324"/>
      <c r="P212" s="324"/>
      <c r="Q212" s="324"/>
      <c r="R212" s="324"/>
      <c r="S212" s="324"/>
      <c r="T212" s="325"/>
      <c r="U212" s="323" t="s">
        <v>146</v>
      </c>
      <c r="V212" s="324"/>
      <c r="W212" s="324"/>
      <c r="X212" s="324"/>
      <c r="Y212" s="325"/>
    </row>
    <row r="213" spans="1:25" s="52" customFormat="1" ht="21" customHeight="1" x14ac:dyDescent="0.15">
      <c r="A213" s="53">
        <v>1</v>
      </c>
      <c r="B213" s="321"/>
      <c r="C213" s="321"/>
      <c r="D213" s="321"/>
      <c r="E213" s="321"/>
      <c r="F213" s="321"/>
      <c r="G213" s="314"/>
      <c r="H213" s="315"/>
      <c r="I213" s="315"/>
      <c r="J213" s="315"/>
      <c r="K213" s="315"/>
      <c r="L213" s="315"/>
      <c r="M213" s="316"/>
      <c r="N213" s="317"/>
      <c r="O213" s="318"/>
      <c r="P213" s="318"/>
      <c r="Q213" s="318"/>
      <c r="R213" s="318"/>
      <c r="S213" s="318"/>
      <c r="T213" s="319"/>
      <c r="U213" s="317"/>
      <c r="V213" s="318"/>
      <c r="W213" s="318"/>
      <c r="X213" s="318"/>
      <c r="Y213" s="319"/>
    </row>
    <row r="214" spans="1:25" s="52" customFormat="1" ht="21" customHeight="1" x14ac:dyDescent="0.15">
      <c r="A214" s="53">
        <v>2</v>
      </c>
      <c r="B214" s="321"/>
      <c r="C214" s="321"/>
      <c r="D214" s="321"/>
      <c r="E214" s="321"/>
      <c r="F214" s="321"/>
      <c r="G214" s="314"/>
      <c r="H214" s="315"/>
      <c r="I214" s="315"/>
      <c r="J214" s="315"/>
      <c r="K214" s="315"/>
      <c r="L214" s="315"/>
      <c r="M214" s="316"/>
      <c r="N214" s="317"/>
      <c r="O214" s="318"/>
      <c r="P214" s="318"/>
      <c r="Q214" s="318"/>
      <c r="R214" s="318"/>
      <c r="S214" s="318"/>
      <c r="T214" s="319"/>
      <c r="U214" s="317"/>
      <c r="V214" s="318"/>
      <c r="W214" s="318"/>
      <c r="X214" s="318"/>
      <c r="Y214" s="319"/>
    </row>
    <row r="215" spans="1:25" s="52" customFormat="1" ht="21" customHeight="1" x14ac:dyDescent="0.15">
      <c r="A215" s="53">
        <v>3</v>
      </c>
      <c r="B215" s="321"/>
      <c r="C215" s="321"/>
      <c r="D215" s="321"/>
      <c r="E215" s="321"/>
      <c r="F215" s="321"/>
      <c r="G215" s="314"/>
      <c r="H215" s="315"/>
      <c r="I215" s="315"/>
      <c r="J215" s="315"/>
      <c r="K215" s="315"/>
      <c r="L215" s="315"/>
      <c r="M215" s="316"/>
      <c r="N215" s="317"/>
      <c r="O215" s="318"/>
      <c r="P215" s="318"/>
      <c r="Q215" s="318"/>
      <c r="R215" s="318"/>
      <c r="S215" s="318"/>
      <c r="T215" s="319"/>
      <c r="U215" s="317"/>
      <c r="V215" s="318"/>
      <c r="W215" s="318"/>
      <c r="X215" s="318"/>
      <c r="Y215" s="319"/>
    </row>
    <row r="216" spans="1:25" s="52" customFormat="1" ht="21" customHeight="1" x14ac:dyDescent="0.15">
      <c r="A216" s="53">
        <v>4</v>
      </c>
      <c r="B216" s="321"/>
      <c r="C216" s="321"/>
      <c r="D216" s="321"/>
      <c r="E216" s="321"/>
      <c r="F216" s="321"/>
      <c r="G216" s="314"/>
      <c r="H216" s="315"/>
      <c r="I216" s="315"/>
      <c r="J216" s="315"/>
      <c r="K216" s="315"/>
      <c r="L216" s="315"/>
      <c r="M216" s="316"/>
      <c r="N216" s="317"/>
      <c r="O216" s="318"/>
      <c r="P216" s="318"/>
      <c r="Q216" s="318"/>
      <c r="R216" s="318"/>
      <c r="S216" s="318"/>
      <c r="T216" s="319"/>
      <c r="U216" s="317"/>
      <c r="V216" s="318"/>
      <c r="W216" s="318"/>
      <c r="X216" s="318"/>
      <c r="Y216" s="319"/>
    </row>
    <row r="217" spans="1:25" s="52" customFormat="1" ht="21" customHeight="1" x14ac:dyDescent="0.15">
      <c r="A217" s="53">
        <v>5</v>
      </c>
      <c r="B217" s="321"/>
      <c r="C217" s="321"/>
      <c r="D217" s="321"/>
      <c r="E217" s="321"/>
      <c r="F217" s="321"/>
      <c r="G217" s="314"/>
      <c r="H217" s="315"/>
      <c r="I217" s="315"/>
      <c r="J217" s="315"/>
      <c r="K217" s="315"/>
      <c r="L217" s="315"/>
      <c r="M217" s="316"/>
      <c r="N217" s="317"/>
      <c r="O217" s="318"/>
      <c r="P217" s="318"/>
      <c r="Q217" s="318"/>
      <c r="R217" s="318"/>
      <c r="S217" s="318"/>
      <c r="T217" s="319"/>
      <c r="U217" s="317"/>
      <c r="V217" s="318"/>
      <c r="W217" s="318"/>
      <c r="X217" s="318"/>
      <c r="Y217" s="319"/>
    </row>
    <row r="218" spans="1:25" ht="21" customHeight="1" x14ac:dyDescent="0.15">
      <c r="A218" s="320" t="s">
        <v>155</v>
      </c>
      <c r="B218" s="320"/>
      <c r="C218" s="320"/>
      <c r="D218" s="320"/>
      <c r="E218" s="320"/>
      <c r="F218" s="320"/>
      <c r="G218" s="320"/>
      <c r="H218" s="320"/>
      <c r="I218" s="320"/>
      <c r="J218" s="320"/>
      <c r="K218" s="320"/>
      <c r="L218" s="320"/>
      <c r="M218" s="320"/>
      <c r="N218" s="320"/>
      <c r="O218" s="320"/>
      <c r="P218" s="320"/>
      <c r="Q218" s="320"/>
      <c r="R218" s="320"/>
      <c r="S218" s="320"/>
      <c r="T218" s="320"/>
      <c r="U218" s="320"/>
      <c r="V218" s="320"/>
      <c r="W218" s="320"/>
      <c r="X218" s="320"/>
      <c r="Y218" s="320"/>
    </row>
    <row r="219" spans="1:25" s="20" customFormat="1" ht="15" customHeight="1" x14ac:dyDescent="0.2">
      <c r="A219" s="330" t="s">
        <v>150</v>
      </c>
      <c r="B219" s="330"/>
      <c r="C219" s="330"/>
      <c r="D219" s="330"/>
      <c r="E219" s="307">
        <v>65</v>
      </c>
      <c r="F219" s="307"/>
      <c r="G219" s="307"/>
      <c r="H219" s="161"/>
      <c r="I219" s="309"/>
      <c r="J219" s="309"/>
      <c r="K219" s="311">
        <f>IF(AND(Sheet2!F29&gt;=32516,Sheet2!F29&lt;32874),"平成 元 年４月１日",Sheet2!F29)</f>
        <v>22024</v>
      </c>
      <c r="L219" s="311"/>
      <c r="M219" s="311"/>
      <c r="N219" s="311"/>
      <c r="O219" s="311"/>
      <c r="P219" s="395" t="s">
        <v>217</v>
      </c>
      <c r="Q219" s="395"/>
      <c r="R219" s="395"/>
      <c r="S219" s="395"/>
      <c r="T219" s="395"/>
      <c r="U219" s="395"/>
      <c r="V219" s="145"/>
      <c r="W219" s="145"/>
      <c r="X219" s="145"/>
      <c r="Y219" s="145"/>
    </row>
    <row r="220" spans="1:25" s="20" customFormat="1" ht="15" customHeight="1" x14ac:dyDescent="0.2">
      <c r="A220" s="331"/>
      <c r="B220" s="331"/>
      <c r="C220" s="331"/>
      <c r="D220" s="331"/>
      <c r="E220" s="308"/>
      <c r="F220" s="308"/>
      <c r="G220" s="308"/>
      <c r="H220" s="162"/>
      <c r="I220" s="310"/>
      <c r="J220" s="310"/>
      <c r="K220" s="313">
        <f>K108</f>
        <v>22007</v>
      </c>
      <c r="L220" s="313"/>
      <c r="M220" s="313"/>
      <c r="N220" s="313"/>
      <c r="O220" s="313"/>
      <c r="P220" s="146"/>
      <c r="Q220" s="147"/>
      <c r="R220" s="147"/>
      <c r="S220" s="147"/>
      <c r="T220" s="147"/>
      <c r="U220" s="147"/>
      <c r="V220" s="39"/>
      <c r="W220" s="39"/>
      <c r="X220" s="39"/>
      <c r="Y220" s="39"/>
    </row>
    <row r="221" spans="1:25" ht="21" customHeight="1" x14ac:dyDescent="0.15">
      <c r="A221" s="38"/>
      <c r="B221" s="322" t="s">
        <v>143</v>
      </c>
      <c r="C221" s="322"/>
      <c r="D221" s="322"/>
      <c r="E221" s="322"/>
      <c r="F221" s="322"/>
      <c r="G221" s="322" t="s">
        <v>144</v>
      </c>
      <c r="H221" s="322"/>
      <c r="I221" s="322"/>
      <c r="J221" s="322"/>
      <c r="K221" s="322"/>
      <c r="L221" s="322"/>
      <c r="M221" s="322"/>
      <c r="N221" s="323" t="s">
        <v>145</v>
      </c>
      <c r="O221" s="324"/>
      <c r="P221" s="324"/>
      <c r="Q221" s="324"/>
      <c r="R221" s="324"/>
      <c r="S221" s="324"/>
      <c r="T221" s="325"/>
      <c r="U221" s="323" t="s">
        <v>146</v>
      </c>
      <c r="V221" s="324"/>
      <c r="W221" s="324"/>
      <c r="X221" s="324"/>
      <c r="Y221" s="325"/>
    </row>
    <row r="222" spans="1:25" s="52" customFormat="1" ht="21" customHeight="1" x14ac:dyDescent="0.15">
      <c r="A222" s="53">
        <v>1</v>
      </c>
      <c r="B222" s="321"/>
      <c r="C222" s="321"/>
      <c r="D222" s="321"/>
      <c r="E222" s="321"/>
      <c r="F222" s="321"/>
      <c r="G222" s="314"/>
      <c r="H222" s="315"/>
      <c r="I222" s="315"/>
      <c r="J222" s="315"/>
      <c r="K222" s="315"/>
      <c r="L222" s="315"/>
      <c r="M222" s="316"/>
      <c r="N222" s="317"/>
      <c r="O222" s="318"/>
      <c r="P222" s="318"/>
      <c r="Q222" s="318"/>
      <c r="R222" s="318"/>
      <c r="S222" s="318"/>
      <c r="T222" s="319"/>
      <c r="U222" s="317"/>
      <c r="V222" s="318"/>
      <c r="W222" s="318"/>
      <c r="X222" s="318"/>
      <c r="Y222" s="319"/>
    </row>
    <row r="223" spans="1:25" s="52" customFormat="1" ht="21" customHeight="1" x14ac:dyDescent="0.15">
      <c r="A223" s="53">
        <v>2</v>
      </c>
      <c r="B223" s="321"/>
      <c r="C223" s="321"/>
      <c r="D223" s="321"/>
      <c r="E223" s="321"/>
      <c r="F223" s="321"/>
      <c r="G223" s="314"/>
      <c r="H223" s="315"/>
      <c r="I223" s="315"/>
      <c r="J223" s="315"/>
      <c r="K223" s="315"/>
      <c r="L223" s="315"/>
      <c r="M223" s="316"/>
      <c r="N223" s="317"/>
      <c r="O223" s="318"/>
      <c r="P223" s="318"/>
      <c r="Q223" s="318"/>
      <c r="R223" s="318"/>
      <c r="S223" s="318"/>
      <c r="T223" s="319"/>
      <c r="U223" s="317"/>
      <c r="V223" s="318"/>
      <c r="W223" s="318"/>
      <c r="X223" s="318"/>
      <c r="Y223" s="319"/>
    </row>
    <row r="224" spans="1:25" s="52" customFormat="1" ht="21" customHeight="1" x14ac:dyDescent="0.15">
      <c r="A224" s="53">
        <v>3</v>
      </c>
      <c r="B224" s="321"/>
      <c r="C224" s="321"/>
      <c r="D224" s="321"/>
      <c r="E224" s="321"/>
      <c r="F224" s="321"/>
      <c r="G224" s="314"/>
      <c r="H224" s="315"/>
      <c r="I224" s="315"/>
      <c r="J224" s="315"/>
      <c r="K224" s="315"/>
      <c r="L224" s="315"/>
      <c r="M224" s="316"/>
      <c r="N224" s="317"/>
      <c r="O224" s="318"/>
      <c r="P224" s="318"/>
      <c r="Q224" s="318"/>
      <c r="R224" s="318"/>
      <c r="S224" s="318"/>
      <c r="T224" s="319"/>
      <c r="U224" s="317"/>
      <c r="V224" s="318"/>
      <c r="W224" s="318"/>
      <c r="X224" s="318"/>
      <c r="Y224" s="319"/>
    </row>
    <row r="225" spans="1:25" s="52" customFormat="1" ht="21" customHeight="1" x14ac:dyDescent="0.15">
      <c r="A225" s="53">
        <v>4</v>
      </c>
      <c r="B225" s="321"/>
      <c r="C225" s="321"/>
      <c r="D225" s="321"/>
      <c r="E225" s="321"/>
      <c r="F225" s="321"/>
      <c r="G225" s="314"/>
      <c r="H225" s="315"/>
      <c r="I225" s="315"/>
      <c r="J225" s="315"/>
      <c r="K225" s="315"/>
      <c r="L225" s="315"/>
      <c r="M225" s="316"/>
      <c r="N225" s="317"/>
      <c r="O225" s="318"/>
      <c r="P225" s="318"/>
      <c r="Q225" s="318"/>
      <c r="R225" s="318"/>
      <c r="S225" s="318"/>
      <c r="T225" s="319"/>
      <c r="U225" s="317"/>
      <c r="V225" s="318"/>
      <c r="W225" s="318"/>
      <c r="X225" s="318"/>
      <c r="Y225" s="319"/>
    </row>
    <row r="226" spans="1:25" s="52" customFormat="1" ht="21" customHeight="1" x14ac:dyDescent="0.15">
      <c r="A226" s="53">
        <v>5</v>
      </c>
      <c r="B226" s="321"/>
      <c r="C226" s="321"/>
      <c r="D226" s="321"/>
      <c r="E226" s="321"/>
      <c r="F226" s="321"/>
      <c r="G226" s="314"/>
      <c r="H226" s="315"/>
      <c r="I226" s="315"/>
      <c r="J226" s="315"/>
      <c r="K226" s="315"/>
      <c r="L226" s="315"/>
      <c r="M226" s="316"/>
      <c r="N226" s="317"/>
      <c r="O226" s="318"/>
      <c r="P226" s="318"/>
      <c r="Q226" s="318"/>
      <c r="R226" s="318"/>
      <c r="S226" s="318"/>
      <c r="T226" s="319"/>
      <c r="U226" s="317"/>
      <c r="V226" s="318"/>
      <c r="W226" s="318"/>
      <c r="X226" s="318"/>
      <c r="Y226" s="319"/>
    </row>
    <row r="227" spans="1:25" s="20" customFormat="1" ht="12.6" customHeight="1" x14ac:dyDescent="0.2">
      <c r="A227" s="330" t="s">
        <v>151</v>
      </c>
      <c r="B227" s="330"/>
      <c r="C227" s="330"/>
      <c r="D227" s="330"/>
      <c r="E227" s="307">
        <v>15</v>
      </c>
      <c r="F227" s="307"/>
      <c r="G227" s="307"/>
      <c r="H227" s="161"/>
      <c r="I227" s="309">
        <f>I121</f>
        <v>24</v>
      </c>
      <c r="J227" s="309"/>
      <c r="K227" s="311">
        <f>IF(AND(Sheet2!F32&gt;=32516,Sheet2!F32&lt;32874),"平成 元 年４月２日",Sheet2!F32)</f>
        <v>36624</v>
      </c>
      <c r="L227" s="311"/>
      <c r="M227" s="311"/>
      <c r="N227" s="311"/>
      <c r="O227" s="311"/>
      <c r="P227" s="144" t="s">
        <v>62</v>
      </c>
      <c r="Q227" s="312">
        <f>IF(AND(Sheet2!H32&gt;=32516,Sheet2!H32&lt;32874),"平成 元 年４月１日",Sheet2!H32)</f>
        <v>40274</v>
      </c>
      <c r="R227" s="312"/>
      <c r="S227" s="312"/>
      <c r="T227" s="312"/>
      <c r="U227" s="312"/>
      <c r="V227" s="145"/>
      <c r="W227" s="145"/>
      <c r="X227" s="145"/>
      <c r="Y227" s="145"/>
    </row>
    <row r="228" spans="1:25" s="20" customFormat="1" ht="12.6" customHeight="1" x14ac:dyDescent="0.2">
      <c r="A228" s="331"/>
      <c r="B228" s="331"/>
      <c r="C228" s="331"/>
      <c r="D228" s="331"/>
      <c r="E228" s="308"/>
      <c r="F228" s="308"/>
      <c r="G228" s="308"/>
      <c r="H228" s="162"/>
      <c r="I228" s="310"/>
      <c r="J228" s="310"/>
      <c r="K228" s="313">
        <f>K122</f>
        <v>36618</v>
      </c>
      <c r="L228" s="313"/>
      <c r="M228" s="313"/>
      <c r="N228" s="313"/>
      <c r="O228" s="313"/>
      <c r="P228" s="146"/>
      <c r="Q228" s="313">
        <f>Q122</f>
        <v>40269</v>
      </c>
      <c r="R228" s="313"/>
      <c r="S228" s="313"/>
      <c r="T228" s="313"/>
      <c r="U228" s="313"/>
      <c r="V228" s="39"/>
      <c r="W228" s="39"/>
      <c r="X228" s="39"/>
      <c r="Y228" s="39"/>
    </row>
    <row r="229" spans="1:25" ht="21" customHeight="1" x14ac:dyDescent="0.15">
      <c r="A229" s="38"/>
      <c r="B229" s="322" t="s">
        <v>143</v>
      </c>
      <c r="C229" s="322"/>
      <c r="D229" s="322"/>
      <c r="E229" s="322"/>
      <c r="F229" s="322"/>
      <c r="G229" s="322" t="s">
        <v>144</v>
      </c>
      <c r="H229" s="322"/>
      <c r="I229" s="322"/>
      <c r="J229" s="322"/>
      <c r="K229" s="322"/>
      <c r="L229" s="322"/>
      <c r="M229" s="322"/>
      <c r="N229" s="323" t="s">
        <v>145</v>
      </c>
      <c r="O229" s="324"/>
      <c r="P229" s="324"/>
      <c r="Q229" s="324"/>
      <c r="R229" s="324"/>
      <c r="S229" s="324"/>
      <c r="T229" s="325"/>
      <c r="U229" s="323" t="s">
        <v>146</v>
      </c>
      <c r="V229" s="324"/>
      <c r="W229" s="324"/>
      <c r="X229" s="324"/>
      <c r="Y229" s="325"/>
    </row>
    <row r="230" spans="1:25" s="52" customFormat="1" ht="21" customHeight="1" x14ac:dyDescent="0.15">
      <c r="A230" s="53">
        <v>1</v>
      </c>
      <c r="B230" s="321"/>
      <c r="C230" s="321"/>
      <c r="D230" s="321"/>
      <c r="E230" s="321"/>
      <c r="F230" s="321"/>
      <c r="G230" s="314"/>
      <c r="H230" s="315"/>
      <c r="I230" s="315"/>
      <c r="J230" s="315"/>
      <c r="K230" s="315"/>
      <c r="L230" s="315"/>
      <c r="M230" s="316"/>
      <c r="N230" s="317"/>
      <c r="O230" s="318"/>
      <c r="P230" s="318"/>
      <c r="Q230" s="318"/>
      <c r="R230" s="318"/>
      <c r="S230" s="318"/>
      <c r="T230" s="319"/>
      <c r="U230" s="317"/>
      <c r="V230" s="318"/>
      <c r="W230" s="318"/>
      <c r="X230" s="318"/>
      <c r="Y230" s="319"/>
    </row>
    <row r="231" spans="1:25" s="52" customFormat="1" ht="21" customHeight="1" x14ac:dyDescent="0.15">
      <c r="A231" s="53">
        <v>2</v>
      </c>
      <c r="B231" s="321"/>
      <c r="C231" s="321"/>
      <c r="D231" s="321"/>
      <c r="E231" s="321"/>
      <c r="F231" s="321"/>
      <c r="G231" s="314"/>
      <c r="H231" s="315"/>
      <c r="I231" s="315"/>
      <c r="J231" s="315"/>
      <c r="K231" s="315"/>
      <c r="L231" s="315"/>
      <c r="M231" s="316"/>
      <c r="N231" s="317"/>
      <c r="O231" s="318"/>
      <c r="P231" s="318"/>
      <c r="Q231" s="318"/>
      <c r="R231" s="318"/>
      <c r="S231" s="318"/>
      <c r="T231" s="319"/>
      <c r="U231" s="317"/>
      <c r="V231" s="318"/>
      <c r="W231" s="318"/>
      <c r="X231" s="318"/>
      <c r="Y231" s="319"/>
    </row>
    <row r="232" spans="1:25" s="52" customFormat="1" ht="21" customHeight="1" x14ac:dyDescent="0.15">
      <c r="A232" s="53">
        <v>3</v>
      </c>
      <c r="B232" s="321"/>
      <c r="C232" s="321"/>
      <c r="D232" s="321"/>
      <c r="E232" s="321"/>
      <c r="F232" s="321"/>
      <c r="G232" s="314"/>
      <c r="H232" s="315"/>
      <c r="I232" s="315"/>
      <c r="J232" s="315"/>
      <c r="K232" s="315"/>
      <c r="L232" s="315"/>
      <c r="M232" s="316"/>
      <c r="N232" s="317"/>
      <c r="O232" s="318"/>
      <c r="P232" s="318"/>
      <c r="Q232" s="318"/>
      <c r="R232" s="318"/>
      <c r="S232" s="318"/>
      <c r="T232" s="319"/>
      <c r="U232" s="317"/>
      <c r="V232" s="318"/>
      <c r="W232" s="318"/>
      <c r="X232" s="318"/>
      <c r="Y232" s="319"/>
    </row>
    <row r="233" spans="1:25" s="52" customFormat="1" ht="21" customHeight="1" x14ac:dyDescent="0.15">
      <c r="A233" s="53">
        <v>4</v>
      </c>
      <c r="B233" s="321"/>
      <c r="C233" s="321"/>
      <c r="D233" s="321"/>
      <c r="E233" s="321"/>
      <c r="F233" s="321"/>
      <c r="G233" s="314"/>
      <c r="H233" s="315"/>
      <c r="I233" s="315"/>
      <c r="J233" s="315"/>
      <c r="K233" s="315"/>
      <c r="L233" s="315"/>
      <c r="M233" s="316"/>
      <c r="N233" s="317"/>
      <c r="O233" s="318"/>
      <c r="P233" s="318"/>
      <c r="Q233" s="318"/>
      <c r="R233" s="318"/>
      <c r="S233" s="318"/>
      <c r="T233" s="319"/>
      <c r="U233" s="317"/>
      <c r="V233" s="318"/>
      <c r="W233" s="318"/>
      <c r="X233" s="318"/>
      <c r="Y233" s="319"/>
    </row>
    <row r="234" spans="1:25" s="52" customFormat="1" ht="21" customHeight="1" x14ac:dyDescent="0.15">
      <c r="A234" s="53">
        <v>5</v>
      </c>
      <c r="B234" s="321"/>
      <c r="C234" s="321"/>
      <c r="D234" s="321"/>
      <c r="E234" s="321"/>
      <c r="F234" s="321"/>
      <c r="G234" s="314"/>
      <c r="H234" s="315"/>
      <c r="I234" s="315"/>
      <c r="J234" s="315"/>
      <c r="K234" s="315"/>
      <c r="L234" s="315"/>
      <c r="M234" s="316"/>
      <c r="N234" s="317"/>
      <c r="O234" s="318"/>
      <c r="P234" s="318"/>
      <c r="Q234" s="318"/>
      <c r="R234" s="318"/>
      <c r="S234" s="318"/>
      <c r="T234" s="319"/>
      <c r="U234" s="317"/>
      <c r="V234" s="318"/>
      <c r="W234" s="318"/>
      <c r="X234" s="318"/>
      <c r="Y234" s="319"/>
    </row>
    <row r="235" spans="1:25" s="20" customFormat="1" ht="12.6" customHeight="1" x14ac:dyDescent="0.2">
      <c r="A235" s="330" t="s">
        <v>152</v>
      </c>
      <c r="B235" s="330"/>
      <c r="C235" s="330"/>
      <c r="D235" s="330"/>
      <c r="E235" s="307">
        <f>E135</f>
        <v>25</v>
      </c>
      <c r="F235" s="307"/>
      <c r="G235" s="307"/>
      <c r="H235" s="161"/>
      <c r="I235" s="309">
        <f>I135</f>
        <v>34</v>
      </c>
      <c r="J235" s="309"/>
      <c r="K235" s="311">
        <f>IF(AND(Sheet2!F34&gt;=32516,Sheet2!F34&lt;32874),"平成 元 年４月２日",Sheet2!F34)</f>
        <v>32974</v>
      </c>
      <c r="L235" s="311"/>
      <c r="M235" s="311"/>
      <c r="N235" s="311"/>
      <c r="O235" s="311"/>
      <c r="P235" s="144" t="s">
        <v>62</v>
      </c>
      <c r="Q235" s="312">
        <f>IF(AND(Sheet2!H34&gt;=32516,Sheet2!H34&lt;32874),"平成 元 年４月１日",Sheet2!H34)</f>
        <v>36624</v>
      </c>
      <c r="R235" s="312"/>
      <c r="S235" s="312"/>
      <c r="T235" s="312"/>
      <c r="U235" s="312"/>
      <c r="V235" s="145"/>
      <c r="W235" s="145"/>
      <c r="X235" s="145"/>
      <c r="Y235" s="145"/>
    </row>
    <row r="236" spans="1:25" s="20" customFormat="1" ht="12.6" customHeight="1" x14ac:dyDescent="0.2">
      <c r="A236" s="331"/>
      <c r="B236" s="331"/>
      <c r="C236" s="331"/>
      <c r="D236" s="331"/>
      <c r="E236" s="308"/>
      <c r="F236" s="308"/>
      <c r="G236" s="308"/>
      <c r="H236" s="162"/>
      <c r="I236" s="310"/>
      <c r="J236" s="310"/>
      <c r="K236" s="313">
        <f>K136</f>
        <v>32965</v>
      </c>
      <c r="L236" s="313"/>
      <c r="M236" s="313"/>
      <c r="N236" s="313"/>
      <c r="O236" s="313"/>
      <c r="P236" s="146"/>
      <c r="Q236" s="313">
        <f>Q136</f>
        <v>36617</v>
      </c>
      <c r="R236" s="313"/>
      <c r="S236" s="313"/>
      <c r="T236" s="313"/>
      <c r="U236" s="313"/>
      <c r="V236" s="39"/>
      <c r="W236" s="39"/>
      <c r="X236" s="39"/>
      <c r="Y236" s="39"/>
    </row>
    <row r="237" spans="1:25" ht="21" customHeight="1" x14ac:dyDescent="0.15">
      <c r="A237" s="38"/>
      <c r="B237" s="322" t="s">
        <v>143</v>
      </c>
      <c r="C237" s="322"/>
      <c r="D237" s="322"/>
      <c r="E237" s="322"/>
      <c r="F237" s="322"/>
      <c r="G237" s="322" t="s">
        <v>144</v>
      </c>
      <c r="H237" s="322"/>
      <c r="I237" s="322"/>
      <c r="J237" s="322"/>
      <c r="K237" s="322"/>
      <c r="L237" s="322"/>
      <c r="M237" s="322"/>
      <c r="N237" s="323" t="s">
        <v>145</v>
      </c>
      <c r="O237" s="324"/>
      <c r="P237" s="324"/>
      <c r="Q237" s="324"/>
      <c r="R237" s="324"/>
      <c r="S237" s="324"/>
      <c r="T237" s="325"/>
      <c r="U237" s="323" t="s">
        <v>146</v>
      </c>
      <c r="V237" s="324"/>
      <c r="W237" s="324"/>
      <c r="X237" s="324"/>
      <c r="Y237" s="325"/>
    </row>
    <row r="238" spans="1:25" s="52" customFormat="1" ht="21" customHeight="1" x14ac:dyDescent="0.15">
      <c r="A238" s="53">
        <v>1</v>
      </c>
      <c r="B238" s="321"/>
      <c r="C238" s="321"/>
      <c r="D238" s="321"/>
      <c r="E238" s="321"/>
      <c r="F238" s="321"/>
      <c r="G238" s="314"/>
      <c r="H238" s="315"/>
      <c r="I238" s="315"/>
      <c r="J238" s="315"/>
      <c r="K238" s="315"/>
      <c r="L238" s="315"/>
      <c r="M238" s="316"/>
      <c r="N238" s="317"/>
      <c r="O238" s="318"/>
      <c r="P238" s="318"/>
      <c r="Q238" s="318"/>
      <c r="R238" s="318"/>
      <c r="S238" s="318"/>
      <c r="T238" s="319"/>
      <c r="U238" s="317"/>
      <c r="V238" s="318"/>
      <c r="W238" s="318"/>
      <c r="X238" s="318"/>
      <c r="Y238" s="319"/>
    </row>
    <row r="239" spans="1:25" s="52" customFormat="1" ht="21" customHeight="1" x14ac:dyDescent="0.15">
      <c r="A239" s="53">
        <v>2</v>
      </c>
      <c r="B239" s="321"/>
      <c r="C239" s="321"/>
      <c r="D239" s="321"/>
      <c r="E239" s="321"/>
      <c r="F239" s="321"/>
      <c r="G239" s="314"/>
      <c r="H239" s="315"/>
      <c r="I239" s="315"/>
      <c r="J239" s="315"/>
      <c r="K239" s="315"/>
      <c r="L239" s="315"/>
      <c r="M239" s="316"/>
      <c r="N239" s="317"/>
      <c r="O239" s="318"/>
      <c r="P239" s="318"/>
      <c r="Q239" s="318"/>
      <c r="R239" s="318"/>
      <c r="S239" s="318"/>
      <c r="T239" s="319"/>
      <c r="U239" s="317"/>
      <c r="V239" s="318"/>
      <c r="W239" s="318"/>
      <c r="X239" s="318"/>
      <c r="Y239" s="319"/>
    </row>
    <row r="240" spans="1:25" s="52" customFormat="1" ht="21" customHeight="1" x14ac:dyDescent="0.15">
      <c r="A240" s="53">
        <v>3</v>
      </c>
      <c r="B240" s="321"/>
      <c r="C240" s="321"/>
      <c r="D240" s="321"/>
      <c r="E240" s="321"/>
      <c r="F240" s="321"/>
      <c r="G240" s="314"/>
      <c r="H240" s="315"/>
      <c r="I240" s="315"/>
      <c r="J240" s="315"/>
      <c r="K240" s="315"/>
      <c r="L240" s="315"/>
      <c r="M240" s="316"/>
      <c r="N240" s="317"/>
      <c r="O240" s="318"/>
      <c r="P240" s="318"/>
      <c r="Q240" s="318"/>
      <c r="R240" s="318"/>
      <c r="S240" s="318"/>
      <c r="T240" s="319"/>
      <c r="U240" s="317"/>
      <c r="V240" s="318"/>
      <c r="W240" s="318"/>
      <c r="X240" s="318"/>
      <c r="Y240" s="319"/>
    </row>
    <row r="241" spans="1:25" s="52" customFormat="1" ht="21" customHeight="1" x14ac:dyDescent="0.15">
      <c r="A241" s="53">
        <v>4</v>
      </c>
      <c r="B241" s="321"/>
      <c r="C241" s="321"/>
      <c r="D241" s="321"/>
      <c r="E241" s="321"/>
      <c r="F241" s="321"/>
      <c r="G241" s="314"/>
      <c r="H241" s="315"/>
      <c r="I241" s="315"/>
      <c r="J241" s="315"/>
      <c r="K241" s="315"/>
      <c r="L241" s="315"/>
      <c r="M241" s="316"/>
      <c r="N241" s="317"/>
      <c r="O241" s="318"/>
      <c r="P241" s="318"/>
      <c r="Q241" s="318"/>
      <c r="R241" s="318"/>
      <c r="S241" s="318"/>
      <c r="T241" s="319"/>
      <c r="U241" s="317"/>
      <c r="V241" s="318"/>
      <c r="W241" s="318"/>
      <c r="X241" s="318"/>
      <c r="Y241" s="319"/>
    </row>
    <row r="242" spans="1:25" s="52" customFormat="1" ht="21" customHeight="1" x14ac:dyDescent="0.15">
      <c r="A242" s="53">
        <v>5</v>
      </c>
      <c r="B242" s="321"/>
      <c r="C242" s="321"/>
      <c r="D242" s="321"/>
      <c r="E242" s="321"/>
      <c r="F242" s="321"/>
      <c r="G242" s="314"/>
      <c r="H242" s="315"/>
      <c r="I242" s="315"/>
      <c r="J242" s="315"/>
      <c r="K242" s="315"/>
      <c r="L242" s="315"/>
      <c r="M242" s="316"/>
      <c r="N242" s="317"/>
      <c r="O242" s="318"/>
      <c r="P242" s="318"/>
      <c r="Q242" s="318"/>
      <c r="R242" s="318"/>
      <c r="S242" s="318"/>
      <c r="T242" s="319"/>
      <c r="U242" s="317"/>
      <c r="V242" s="318"/>
      <c r="W242" s="318"/>
      <c r="X242" s="318"/>
      <c r="Y242" s="319"/>
    </row>
    <row r="243" spans="1:25" s="20" customFormat="1" ht="12.6" customHeight="1" x14ac:dyDescent="0.2">
      <c r="A243" s="330" t="s">
        <v>153</v>
      </c>
      <c r="B243" s="330"/>
      <c r="C243" s="330"/>
      <c r="D243" s="330"/>
      <c r="E243" s="307">
        <f>E149</f>
        <v>35</v>
      </c>
      <c r="F243" s="307"/>
      <c r="G243" s="307"/>
      <c r="H243" s="161"/>
      <c r="I243" s="309">
        <f>I149</f>
        <v>44</v>
      </c>
      <c r="J243" s="309"/>
      <c r="K243" s="311">
        <f>IF(AND(Sheet2!F36&gt;=32516,Sheet2!F36&lt;32874),"平成 元 年４月２日",Sheet2!F36)</f>
        <v>29324</v>
      </c>
      <c r="L243" s="311"/>
      <c r="M243" s="311"/>
      <c r="N243" s="311"/>
      <c r="O243" s="311"/>
      <c r="P243" s="144" t="s">
        <v>62</v>
      </c>
      <c r="Q243" s="312">
        <f>IF(AND(Sheet2!H36&gt;=32516,Sheet2!H36&lt;32874),"平成 元 年４月１日",Sheet2!H36)</f>
        <v>32974</v>
      </c>
      <c r="R243" s="312"/>
      <c r="S243" s="312"/>
      <c r="T243" s="312"/>
      <c r="U243" s="312"/>
      <c r="V243" s="145"/>
      <c r="W243" s="145"/>
      <c r="X243" s="145"/>
      <c r="Y243" s="145"/>
    </row>
    <row r="244" spans="1:25" s="20" customFormat="1" ht="12.6" customHeight="1" x14ac:dyDescent="0.2">
      <c r="A244" s="331"/>
      <c r="B244" s="331"/>
      <c r="C244" s="331"/>
      <c r="D244" s="331"/>
      <c r="E244" s="308"/>
      <c r="F244" s="308"/>
      <c r="G244" s="308"/>
      <c r="H244" s="162"/>
      <c r="I244" s="310"/>
      <c r="J244" s="310"/>
      <c r="K244" s="313">
        <f>K150</f>
        <v>29313</v>
      </c>
      <c r="L244" s="313"/>
      <c r="M244" s="313"/>
      <c r="N244" s="313"/>
      <c r="O244" s="313"/>
      <c r="P244" s="146"/>
      <c r="Q244" s="313">
        <f>Q150</f>
        <v>32964</v>
      </c>
      <c r="R244" s="313"/>
      <c r="S244" s="313"/>
      <c r="T244" s="313"/>
      <c r="U244" s="313"/>
      <c r="V244" s="39"/>
      <c r="W244" s="39"/>
      <c r="X244" s="39"/>
      <c r="Y244" s="39"/>
    </row>
    <row r="245" spans="1:25" ht="21" customHeight="1" x14ac:dyDescent="0.15">
      <c r="A245" s="38"/>
      <c r="B245" s="322" t="s">
        <v>143</v>
      </c>
      <c r="C245" s="322"/>
      <c r="D245" s="322"/>
      <c r="E245" s="322"/>
      <c r="F245" s="322"/>
      <c r="G245" s="322" t="s">
        <v>144</v>
      </c>
      <c r="H245" s="322"/>
      <c r="I245" s="322"/>
      <c r="J245" s="322"/>
      <c r="K245" s="322"/>
      <c r="L245" s="322"/>
      <c r="M245" s="322"/>
      <c r="N245" s="323" t="s">
        <v>145</v>
      </c>
      <c r="O245" s="324"/>
      <c r="P245" s="324"/>
      <c r="Q245" s="324"/>
      <c r="R245" s="324"/>
      <c r="S245" s="324"/>
      <c r="T245" s="325"/>
      <c r="U245" s="323" t="s">
        <v>146</v>
      </c>
      <c r="V245" s="324"/>
      <c r="W245" s="324"/>
      <c r="X245" s="324"/>
      <c r="Y245" s="325"/>
    </row>
    <row r="246" spans="1:25" s="52" customFormat="1" ht="21" customHeight="1" x14ac:dyDescent="0.15">
      <c r="A246" s="53">
        <v>1</v>
      </c>
      <c r="B246" s="321"/>
      <c r="C246" s="321"/>
      <c r="D246" s="321"/>
      <c r="E246" s="321"/>
      <c r="F246" s="321"/>
      <c r="G246" s="314"/>
      <c r="H246" s="315"/>
      <c r="I246" s="315"/>
      <c r="J246" s="315"/>
      <c r="K246" s="315"/>
      <c r="L246" s="315"/>
      <c r="M246" s="316"/>
      <c r="N246" s="317"/>
      <c r="O246" s="318"/>
      <c r="P246" s="318"/>
      <c r="Q246" s="318"/>
      <c r="R246" s="318"/>
      <c r="S246" s="318"/>
      <c r="T246" s="319"/>
      <c r="U246" s="317"/>
      <c r="V246" s="318"/>
      <c r="W246" s="318"/>
      <c r="X246" s="318"/>
      <c r="Y246" s="319"/>
    </row>
    <row r="247" spans="1:25" s="52" customFormat="1" ht="21" customHeight="1" x14ac:dyDescent="0.15">
      <c r="A247" s="53">
        <v>2</v>
      </c>
      <c r="B247" s="321"/>
      <c r="C247" s="321"/>
      <c r="D247" s="321"/>
      <c r="E247" s="321"/>
      <c r="F247" s="321"/>
      <c r="G247" s="314"/>
      <c r="H247" s="315"/>
      <c r="I247" s="315"/>
      <c r="J247" s="315"/>
      <c r="K247" s="315"/>
      <c r="L247" s="315"/>
      <c r="M247" s="316"/>
      <c r="N247" s="317"/>
      <c r="O247" s="318"/>
      <c r="P247" s="318"/>
      <c r="Q247" s="318"/>
      <c r="R247" s="318"/>
      <c r="S247" s="318"/>
      <c r="T247" s="319"/>
      <c r="U247" s="317"/>
      <c r="V247" s="318"/>
      <c r="W247" s="318"/>
      <c r="X247" s="318"/>
      <c r="Y247" s="319"/>
    </row>
    <row r="248" spans="1:25" s="52" customFormat="1" ht="21" customHeight="1" x14ac:dyDescent="0.15">
      <c r="A248" s="53">
        <v>3</v>
      </c>
      <c r="B248" s="321"/>
      <c r="C248" s="321"/>
      <c r="D248" s="321"/>
      <c r="E248" s="321"/>
      <c r="F248" s="321"/>
      <c r="G248" s="314"/>
      <c r="H248" s="315"/>
      <c r="I248" s="315"/>
      <c r="J248" s="315"/>
      <c r="K248" s="315"/>
      <c r="L248" s="315"/>
      <c r="M248" s="316"/>
      <c r="N248" s="317"/>
      <c r="O248" s="318"/>
      <c r="P248" s="318"/>
      <c r="Q248" s="318"/>
      <c r="R248" s="318"/>
      <c r="S248" s="318"/>
      <c r="T248" s="319"/>
      <c r="U248" s="317"/>
      <c r="V248" s="318"/>
      <c r="W248" s="318"/>
      <c r="X248" s="318"/>
      <c r="Y248" s="319"/>
    </row>
    <row r="249" spans="1:25" s="52" customFormat="1" ht="21" customHeight="1" x14ac:dyDescent="0.15">
      <c r="A249" s="53">
        <v>4</v>
      </c>
      <c r="B249" s="321"/>
      <c r="C249" s="321"/>
      <c r="D249" s="321"/>
      <c r="E249" s="321"/>
      <c r="F249" s="321"/>
      <c r="G249" s="314"/>
      <c r="H249" s="315"/>
      <c r="I249" s="315"/>
      <c r="J249" s="315"/>
      <c r="K249" s="315"/>
      <c r="L249" s="315"/>
      <c r="M249" s="316"/>
      <c r="N249" s="317"/>
      <c r="O249" s="318"/>
      <c r="P249" s="318"/>
      <c r="Q249" s="318"/>
      <c r="R249" s="318"/>
      <c r="S249" s="318"/>
      <c r="T249" s="319"/>
      <c r="U249" s="317"/>
      <c r="V249" s="318"/>
      <c r="W249" s="318"/>
      <c r="X249" s="318"/>
      <c r="Y249" s="319"/>
    </row>
    <row r="250" spans="1:25" s="52" customFormat="1" ht="21" customHeight="1" x14ac:dyDescent="0.15">
      <c r="A250" s="53">
        <v>5</v>
      </c>
      <c r="B250" s="321"/>
      <c r="C250" s="321"/>
      <c r="D250" s="321"/>
      <c r="E250" s="321"/>
      <c r="F250" s="321"/>
      <c r="G250" s="314"/>
      <c r="H250" s="315"/>
      <c r="I250" s="315"/>
      <c r="J250" s="315"/>
      <c r="K250" s="315"/>
      <c r="L250" s="315"/>
      <c r="M250" s="316"/>
      <c r="N250" s="317"/>
      <c r="O250" s="318"/>
      <c r="P250" s="318"/>
      <c r="Q250" s="318"/>
      <c r="R250" s="318"/>
      <c r="S250" s="318"/>
      <c r="T250" s="319"/>
      <c r="U250" s="317"/>
      <c r="V250" s="318"/>
      <c r="W250" s="318"/>
      <c r="X250" s="318"/>
      <c r="Y250" s="319"/>
    </row>
    <row r="251" spans="1:25" s="20" customFormat="1" ht="12.6" customHeight="1" x14ac:dyDescent="0.2">
      <c r="A251" s="330" t="s">
        <v>154</v>
      </c>
      <c r="B251" s="330"/>
      <c r="C251" s="330"/>
      <c r="D251" s="330"/>
      <c r="E251" s="307">
        <v>45</v>
      </c>
      <c r="F251" s="307"/>
      <c r="G251" s="307"/>
      <c r="H251" s="161"/>
      <c r="I251" s="309"/>
      <c r="J251" s="309"/>
      <c r="K251" s="311">
        <f>IF(AND(Sheet2!F38&gt;=32516,Sheet2!F38&lt;32874),"平成 元 年４月１日",Sheet2!F38)</f>
        <v>29324</v>
      </c>
      <c r="L251" s="311"/>
      <c r="M251" s="311"/>
      <c r="N251" s="311"/>
      <c r="O251" s="311"/>
      <c r="P251" s="395" t="s">
        <v>217</v>
      </c>
      <c r="Q251" s="395"/>
      <c r="R251" s="395"/>
      <c r="S251" s="395"/>
      <c r="T251" s="395"/>
      <c r="U251" s="395"/>
      <c r="V251" s="145"/>
      <c r="W251" s="145"/>
      <c r="X251" s="145"/>
      <c r="Y251" s="145"/>
    </row>
    <row r="252" spans="1:25" s="20" customFormat="1" ht="12.6" customHeight="1" x14ac:dyDescent="0.2">
      <c r="A252" s="331"/>
      <c r="B252" s="331"/>
      <c r="C252" s="331"/>
      <c r="D252" s="331"/>
      <c r="E252" s="308"/>
      <c r="F252" s="308"/>
      <c r="G252" s="308"/>
      <c r="H252" s="162"/>
      <c r="I252" s="310"/>
      <c r="J252" s="310"/>
      <c r="K252" s="313">
        <f>K164</f>
        <v>29312</v>
      </c>
      <c r="L252" s="313"/>
      <c r="M252" s="313"/>
      <c r="N252" s="313"/>
      <c r="O252" s="313"/>
      <c r="P252" s="146"/>
      <c r="Q252" s="147"/>
      <c r="R252" s="147"/>
      <c r="S252" s="147"/>
      <c r="T252" s="147"/>
      <c r="U252" s="147"/>
      <c r="V252" s="39"/>
      <c r="W252" s="39"/>
      <c r="X252" s="39"/>
      <c r="Y252" s="39"/>
    </row>
    <row r="253" spans="1:25" ht="21" customHeight="1" x14ac:dyDescent="0.15">
      <c r="A253" s="38"/>
      <c r="B253" s="322" t="s">
        <v>143</v>
      </c>
      <c r="C253" s="322"/>
      <c r="D253" s="322"/>
      <c r="E253" s="322"/>
      <c r="F253" s="322"/>
      <c r="G253" s="322" t="s">
        <v>144</v>
      </c>
      <c r="H253" s="322"/>
      <c r="I253" s="322"/>
      <c r="J253" s="322"/>
      <c r="K253" s="322"/>
      <c r="L253" s="322"/>
      <c r="M253" s="322"/>
      <c r="N253" s="323" t="s">
        <v>145</v>
      </c>
      <c r="O253" s="324"/>
      <c r="P253" s="324"/>
      <c r="Q253" s="324"/>
      <c r="R253" s="324"/>
      <c r="S253" s="324"/>
      <c r="T253" s="325"/>
      <c r="U253" s="323" t="s">
        <v>146</v>
      </c>
      <c r="V253" s="324"/>
      <c r="W253" s="324"/>
      <c r="X253" s="324"/>
      <c r="Y253" s="325"/>
    </row>
    <row r="254" spans="1:25" s="52" customFormat="1" ht="21" customHeight="1" x14ac:dyDescent="0.15">
      <c r="A254" s="53">
        <v>1</v>
      </c>
      <c r="B254" s="321"/>
      <c r="C254" s="321"/>
      <c r="D254" s="321"/>
      <c r="E254" s="321"/>
      <c r="F254" s="321"/>
      <c r="G254" s="314"/>
      <c r="H254" s="315"/>
      <c r="I254" s="315"/>
      <c r="J254" s="315"/>
      <c r="K254" s="315"/>
      <c r="L254" s="315"/>
      <c r="M254" s="316"/>
      <c r="N254" s="317"/>
      <c r="O254" s="318"/>
      <c r="P254" s="318"/>
      <c r="Q254" s="318"/>
      <c r="R254" s="318"/>
      <c r="S254" s="318"/>
      <c r="T254" s="319"/>
      <c r="U254" s="317"/>
      <c r="V254" s="318"/>
      <c r="W254" s="318"/>
      <c r="X254" s="318"/>
      <c r="Y254" s="319"/>
    </row>
    <row r="255" spans="1:25" s="52" customFormat="1" ht="21" customHeight="1" x14ac:dyDescent="0.15">
      <c r="A255" s="53">
        <v>2</v>
      </c>
      <c r="B255" s="321"/>
      <c r="C255" s="321"/>
      <c r="D255" s="321"/>
      <c r="E255" s="321"/>
      <c r="F255" s="321"/>
      <c r="G255" s="314"/>
      <c r="H255" s="315"/>
      <c r="I255" s="315"/>
      <c r="J255" s="315"/>
      <c r="K255" s="315"/>
      <c r="L255" s="315"/>
      <c r="M255" s="316"/>
      <c r="N255" s="317"/>
      <c r="O255" s="318"/>
      <c r="P255" s="318"/>
      <c r="Q255" s="318"/>
      <c r="R255" s="318"/>
      <c r="S255" s="318"/>
      <c r="T255" s="319"/>
      <c r="U255" s="317"/>
      <c r="V255" s="318"/>
      <c r="W255" s="318"/>
      <c r="X255" s="318"/>
      <c r="Y255" s="319"/>
    </row>
    <row r="256" spans="1:25" s="52" customFormat="1" ht="21" customHeight="1" x14ac:dyDescent="0.15">
      <c r="A256" s="53">
        <v>3</v>
      </c>
      <c r="B256" s="321"/>
      <c r="C256" s="321"/>
      <c r="D256" s="321"/>
      <c r="E256" s="321"/>
      <c r="F256" s="321"/>
      <c r="G256" s="314"/>
      <c r="H256" s="315"/>
      <c r="I256" s="315"/>
      <c r="J256" s="315"/>
      <c r="K256" s="315"/>
      <c r="L256" s="315"/>
      <c r="M256" s="316"/>
      <c r="N256" s="317"/>
      <c r="O256" s="318"/>
      <c r="P256" s="318"/>
      <c r="Q256" s="318"/>
      <c r="R256" s="318"/>
      <c r="S256" s="318"/>
      <c r="T256" s="319"/>
      <c r="U256" s="317"/>
      <c r="V256" s="318"/>
      <c r="W256" s="318"/>
      <c r="X256" s="318"/>
      <c r="Y256" s="319"/>
    </row>
    <row r="257" spans="1:25" s="52" customFormat="1" ht="21" customHeight="1" x14ac:dyDescent="0.15">
      <c r="A257" s="53">
        <v>4</v>
      </c>
      <c r="B257" s="321"/>
      <c r="C257" s="321"/>
      <c r="D257" s="321"/>
      <c r="E257" s="321"/>
      <c r="F257" s="321"/>
      <c r="G257" s="314"/>
      <c r="H257" s="315"/>
      <c r="I257" s="315"/>
      <c r="J257" s="315"/>
      <c r="K257" s="315"/>
      <c r="L257" s="315"/>
      <c r="M257" s="316"/>
      <c r="N257" s="317"/>
      <c r="O257" s="318"/>
      <c r="P257" s="318"/>
      <c r="Q257" s="318"/>
      <c r="R257" s="318"/>
      <c r="S257" s="318"/>
      <c r="T257" s="319"/>
      <c r="U257" s="317"/>
      <c r="V257" s="318"/>
      <c r="W257" s="318"/>
      <c r="X257" s="318"/>
      <c r="Y257" s="319"/>
    </row>
    <row r="258" spans="1:25" s="52" customFormat="1" ht="21" customHeight="1" x14ac:dyDescent="0.15">
      <c r="A258" s="53">
        <v>5</v>
      </c>
      <c r="B258" s="321"/>
      <c r="C258" s="321"/>
      <c r="D258" s="321"/>
      <c r="E258" s="321"/>
      <c r="F258" s="321"/>
      <c r="G258" s="314"/>
      <c r="H258" s="315"/>
      <c r="I258" s="315"/>
      <c r="J258" s="315"/>
      <c r="K258" s="315"/>
      <c r="L258" s="315"/>
      <c r="M258" s="316"/>
      <c r="N258" s="317"/>
      <c r="O258" s="318"/>
      <c r="P258" s="318"/>
      <c r="Q258" s="318"/>
      <c r="R258" s="318"/>
      <c r="S258" s="318"/>
      <c r="T258" s="319"/>
      <c r="U258" s="317"/>
      <c r="V258" s="318"/>
      <c r="W258" s="318"/>
      <c r="X258" s="318"/>
      <c r="Y258" s="319"/>
    </row>
  </sheetData>
  <mergeCells count="955">
    <mergeCell ref="J6:J7"/>
    <mergeCell ref="J8:J9"/>
    <mergeCell ref="J10:J11"/>
    <mergeCell ref="J12:J13"/>
    <mergeCell ref="L3:R4"/>
    <mergeCell ref="A78:Y78"/>
    <mergeCell ref="A162:Y162"/>
    <mergeCell ref="B258:F258"/>
    <mergeCell ref="B254:F254"/>
    <mergeCell ref="B256:F256"/>
    <mergeCell ref="B257:F257"/>
    <mergeCell ref="B255:F255"/>
    <mergeCell ref="G256:M256"/>
    <mergeCell ref="N256:T256"/>
    <mergeCell ref="U256:Y256"/>
    <mergeCell ref="G257:M257"/>
    <mergeCell ref="N257:T257"/>
    <mergeCell ref="U257:Y257"/>
    <mergeCell ref="G258:M258"/>
    <mergeCell ref="N258:T258"/>
    <mergeCell ref="U258:Y258"/>
    <mergeCell ref="B249:F249"/>
    <mergeCell ref="B250:F250"/>
    <mergeCell ref="G250:M250"/>
    <mergeCell ref="N250:T250"/>
    <mergeCell ref="U250:Y250"/>
    <mergeCell ref="G254:M254"/>
    <mergeCell ref="N254:T254"/>
    <mergeCell ref="U254:Y254"/>
    <mergeCell ref="G255:M255"/>
    <mergeCell ref="N255:T255"/>
    <mergeCell ref="U255:Y255"/>
    <mergeCell ref="B253:F253"/>
    <mergeCell ref="G253:M253"/>
    <mergeCell ref="N253:T253"/>
    <mergeCell ref="U253:Y253"/>
    <mergeCell ref="A251:D252"/>
    <mergeCell ref="E251:G252"/>
    <mergeCell ref="I251:J252"/>
    <mergeCell ref="K251:O251"/>
    <mergeCell ref="P251:U251"/>
    <mergeCell ref="K252:O252"/>
    <mergeCell ref="K236:O236"/>
    <mergeCell ref="Q236:U236"/>
    <mergeCell ref="B240:F240"/>
    <mergeCell ref="B241:F241"/>
    <mergeCell ref="B238:F238"/>
    <mergeCell ref="B247:F247"/>
    <mergeCell ref="B248:F248"/>
    <mergeCell ref="B245:F245"/>
    <mergeCell ref="G245:M245"/>
    <mergeCell ref="N245:T245"/>
    <mergeCell ref="U245:Y245"/>
    <mergeCell ref="B246:F246"/>
    <mergeCell ref="B242:F242"/>
    <mergeCell ref="A243:D244"/>
    <mergeCell ref="G240:M240"/>
    <mergeCell ref="N240:T240"/>
    <mergeCell ref="U240:Y240"/>
    <mergeCell ref="G241:M241"/>
    <mergeCell ref="E243:G244"/>
    <mergeCell ref="I243:J244"/>
    <mergeCell ref="K243:O243"/>
    <mergeCell ref="Q243:U243"/>
    <mergeCell ref="K244:O244"/>
    <mergeCell ref="Q244:U244"/>
    <mergeCell ref="G233:M233"/>
    <mergeCell ref="N233:T233"/>
    <mergeCell ref="B239:F239"/>
    <mergeCell ref="B233:F233"/>
    <mergeCell ref="B234:F234"/>
    <mergeCell ref="U233:Y233"/>
    <mergeCell ref="G234:M234"/>
    <mergeCell ref="N234:T234"/>
    <mergeCell ref="U234:Y234"/>
    <mergeCell ref="G238:M238"/>
    <mergeCell ref="N238:T238"/>
    <mergeCell ref="U238:Y238"/>
    <mergeCell ref="G239:M239"/>
    <mergeCell ref="N239:T239"/>
    <mergeCell ref="U239:Y239"/>
    <mergeCell ref="B237:F237"/>
    <mergeCell ref="G237:M237"/>
    <mergeCell ref="N237:T237"/>
    <mergeCell ref="U237:Y237"/>
    <mergeCell ref="A235:D236"/>
    <mergeCell ref="E235:G236"/>
    <mergeCell ref="I235:J236"/>
    <mergeCell ref="K235:O235"/>
    <mergeCell ref="Q235:U235"/>
    <mergeCell ref="G230:M230"/>
    <mergeCell ref="N230:T230"/>
    <mergeCell ref="U230:Y230"/>
    <mergeCell ref="B231:F231"/>
    <mergeCell ref="B232:F232"/>
    <mergeCell ref="B229:F229"/>
    <mergeCell ref="G229:M229"/>
    <mergeCell ref="N229:T229"/>
    <mergeCell ref="U229:Y229"/>
    <mergeCell ref="B230:F230"/>
    <mergeCell ref="G231:M231"/>
    <mergeCell ref="N231:T231"/>
    <mergeCell ref="U231:Y231"/>
    <mergeCell ref="G232:M232"/>
    <mergeCell ref="N232:T232"/>
    <mergeCell ref="U232:Y232"/>
    <mergeCell ref="G225:M225"/>
    <mergeCell ref="N225:T225"/>
    <mergeCell ref="A218:Y218"/>
    <mergeCell ref="A227:D228"/>
    <mergeCell ref="E227:G228"/>
    <mergeCell ref="I227:J228"/>
    <mergeCell ref="K227:O227"/>
    <mergeCell ref="Q227:U227"/>
    <mergeCell ref="K228:O228"/>
    <mergeCell ref="Q228:U228"/>
    <mergeCell ref="B225:F225"/>
    <mergeCell ref="B226:F226"/>
    <mergeCell ref="U225:Y225"/>
    <mergeCell ref="G226:M226"/>
    <mergeCell ref="N226:T226"/>
    <mergeCell ref="U226:Y226"/>
    <mergeCell ref="G222:M222"/>
    <mergeCell ref="N222:T222"/>
    <mergeCell ref="U222:Y222"/>
    <mergeCell ref="B223:F223"/>
    <mergeCell ref="B224:F224"/>
    <mergeCell ref="B221:F221"/>
    <mergeCell ref="G221:M221"/>
    <mergeCell ref="N221:T221"/>
    <mergeCell ref="B209:F209"/>
    <mergeCell ref="A210:D211"/>
    <mergeCell ref="U221:Y221"/>
    <mergeCell ref="B222:F222"/>
    <mergeCell ref="G223:M223"/>
    <mergeCell ref="N223:T223"/>
    <mergeCell ref="U223:Y223"/>
    <mergeCell ref="G224:M224"/>
    <mergeCell ref="N224:T224"/>
    <mergeCell ref="U224:Y224"/>
    <mergeCell ref="G215:M215"/>
    <mergeCell ref="N215:T215"/>
    <mergeCell ref="U215:Y215"/>
    <mergeCell ref="G216:M216"/>
    <mergeCell ref="B217:F217"/>
    <mergeCell ref="A219:D220"/>
    <mergeCell ref="E219:G220"/>
    <mergeCell ref="I219:J220"/>
    <mergeCell ref="K219:O219"/>
    <mergeCell ref="P219:U219"/>
    <mergeCell ref="K220:O220"/>
    <mergeCell ref="B215:F215"/>
    <mergeCell ref="B216:F216"/>
    <mergeCell ref="N216:T216"/>
    <mergeCell ref="N192:T192"/>
    <mergeCell ref="U192:Y192"/>
    <mergeCell ref="N217:T217"/>
    <mergeCell ref="U217:Y217"/>
    <mergeCell ref="G206:M206"/>
    <mergeCell ref="N206:T206"/>
    <mergeCell ref="U206:Y206"/>
    <mergeCell ref="G207:M207"/>
    <mergeCell ref="B213:F213"/>
    <mergeCell ref="B214:F214"/>
    <mergeCell ref="G209:M209"/>
    <mergeCell ref="N209:T209"/>
    <mergeCell ref="U209:Y209"/>
    <mergeCell ref="G213:M213"/>
    <mergeCell ref="N213:T213"/>
    <mergeCell ref="U213:Y213"/>
    <mergeCell ref="G214:M214"/>
    <mergeCell ref="N214:T214"/>
    <mergeCell ref="U214:Y214"/>
    <mergeCell ref="B212:F212"/>
    <mergeCell ref="G212:M212"/>
    <mergeCell ref="N212:T212"/>
    <mergeCell ref="U212:Y212"/>
    <mergeCell ref="B208:F208"/>
    <mergeCell ref="K186:O186"/>
    <mergeCell ref="Q186:U186"/>
    <mergeCell ref="Q211:U211"/>
    <mergeCell ref="B190:F190"/>
    <mergeCell ref="B191:F191"/>
    <mergeCell ref="B188:F188"/>
    <mergeCell ref="B189:F189"/>
    <mergeCell ref="B192:F192"/>
    <mergeCell ref="B197:F197"/>
    <mergeCell ref="B198:F198"/>
    <mergeCell ref="B195:F195"/>
    <mergeCell ref="G195:M195"/>
    <mergeCell ref="B196:F196"/>
    <mergeCell ref="E193:G194"/>
    <mergeCell ref="I193:J194"/>
    <mergeCell ref="K193:O193"/>
    <mergeCell ref="G190:M190"/>
    <mergeCell ref="N190:T190"/>
    <mergeCell ref="Q193:U193"/>
    <mergeCell ref="K194:O194"/>
    <mergeCell ref="Q194:U194"/>
    <mergeCell ref="N195:T195"/>
    <mergeCell ref="U195:Y195"/>
    <mergeCell ref="G192:M192"/>
    <mergeCell ref="G188:M188"/>
    <mergeCell ref="N188:T188"/>
    <mergeCell ref="U188:Y188"/>
    <mergeCell ref="G189:M189"/>
    <mergeCell ref="N189:T189"/>
    <mergeCell ref="U189:Y189"/>
    <mergeCell ref="U190:Y190"/>
    <mergeCell ref="G191:M191"/>
    <mergeCell ref="B183:F183"/>
    <mergeCell ref="B184:F184"/>
    <mergeCell ref="G184:M184"/>
    <mergeCell ref="N184:T184"/>
    <mergeCell ref="U184:Y184"/>
    <mergeCell ref="N191:T191"/>
    <mergeCell ref="U191:Y191"/>
    <mergeCell ref="B187:F187"/>
    <mergeCell ref="G187:M187"/>
    <mergeCell ref="N187:T187"/>
    <mergeCell ref="U187:Y187"/>
    <mergeCell ref="A185:D186"/>
    <mergeCell ref="E185:G186"/>
    <mergeCell ref="I185:J186"/>
    <mergeCell ref="K185:O185"/>
    <mergeCell ref="Q185:U185"/>
    <mergeCell ref="B181:F181"/>
    <mergeCell ref="B182:F182"/>
    <mergeCell ref="G181:M181"/>
    <mergeCell ref="N181:T181"/>
    <mergeCell ref="U181:Y181"/>
    <mergeCell ref="G182:M182"/>
    <mergeCell ref="N182:T182"/>
    <mergeCell ref="U182:Y182"/>
    <mergeCell ref="G183:M183"/>
    <mergeCell ref="N183:T183"/>
    <mergeCell ref="U183:Y183"/>
    <mergeCell ref="B173:F173"/>
    <mergeCell ref="B174:F174"/>
    <mergeCell ref="B171:F171"/>
    <mergeCell ref="B172:F172"/>
    <mergeCell ref="B179:F179"/>
    <mergeCell ref="G179:M179"/>
    <mergeCell ref="N179:T179"/>
    <mergeCell ref="U179:Y179"/>
    <mergeCell ref="B180:F180"/>
    <mergeCell ref="B175:F175"/>
    <mergeCell ref="A176:Y176"/>
    <mergeCell ref="A177:D178"/>
    <mergeCell ref="E177:G178"/>
    <mergeCell ref="I177:J178"/>
    <mergeCell ref="K177:O177"/>
    <mergeCell ref="Q177:U177"/>
    <mergeCell ref="K178:O178"/>
    <mergeCell ref="Q178:U178"/>
    <mergeCell ref="G180:M180"/>
    <mergeCell ref="N180:T180"/>
    <mergeCell ref="U180:Y180"/>
    <mergeCell ref="B169:F169"/>
    <mergeCell ref="B170:F170"/>
    <mergeCell ref="B167:F167"/>
    <mergeCell ref="B168:F168"/>
    <mergeCell ref="G167:M167"/>
    <mergeCell ref="N167:T167"/>
    <mergeCell ref="U167:Y167"/>
    <mergeCell ref="G168:M168"/>
    <mergeCell ref="N168:T168"/>
    <mergeCell ref="U168:Y168"/>
    <mergeCell ref="G169:M169"/>
    <mergeCell ref="N169:T169"/>
    <mergeCell ref="B165:F165"/>
    <mergeCell ref="G165:M165"/>
    <mergeCell ref="N165:T165"/>
    <mergeCell ref="U165:Y165"/>
    <mergeCell ref="B166:F166"/>
    <mergeCell ref="B161:F161"/>
    <mergeCell ref="A163:D164"/>
    <mergeCell ref="E163:G164"/>
    <mergeCell ref="I163:J164"/>
    <mergeCell ref="K163:O163"/>
    <mergeCell ref="P163:U163"/>
    <mergeCell ref="K164:O164"/>
    <mergeCell ref="G161:M161"/>
    <mergeCell ref="N161:T161"/>
    <mergeCell ref="U161:Y161"/>
    <mergeCell ref="G166:M166"/>
    <mergeCell ref="N166:T166"/>
    <mergeCell ref="U166:Y166"/>
    <mergeCell ref="B156:F156"/>
    <mergeCell ref="B153:F153"/>
    <mergeCell ref="B154:F154"/>
    <mergeCell ref="G152:M152"/>
    <mergeCell ref="N152:T152"/>
    <mergeCell ref="U152:Y152"/>
    <mergeCell ref="G153:M153"/>
    <mergeCell ref="B159:F159"/>
    <mergeCell ref="B160:F160"/>
    <mergeCell ref="B157:F157"/>
    <mergeCell ref="B158:F158"/>
    <mergeCell ref="G159:M159"/>
    <mergeCell ref="N159:T159"/>
    <mergeCell ref="U159:Y159"/>
    <mergeCell ref="G160:M160"/>
    <mergeCell ref="N160:T160"/>
    <mergeCell ref="U160:Y160"/>
    <mergeCell ref="G157:M157"/>
    <mergeCell ref="N157:T157"/>
    <mergeCell ref="U157:Y157"/>
    <mergeCell ref="G158:M158"/>
    <mergeCell ref="N158:T158"/>
    <mergeCell ref="U158:Y158"/>
    <mergeCell ref="G156:M156"/>
    <mergeCell ref="B145:F145"/>
    <mergeCell ref="B146:F146"/>
    <mergeCell ref="B143:F143"/>
    <mergeCell ref="B144:F144"/>
    <mergeCell ref="B147:F147"/>
    <mergeCell ref="A148:Y148"/>
    <mergeCell ref="A149:D150"/>
    <mergeCell ref="E149:G150"/>
    <mergeCell ref="I149:J150"/>
    <mergeCell ref="K149:O149"/>
    <mergeCell ref="Q149:U149"/>
    <mergeCell ref="K150:O150"/>
    <mergeCell ref="Q150:U150"/>
    <mergeCell ref="G143:M143"/>
    <mergeCell ref="N143:T143"/>
    <mergeCell ref="U143:Y143"/>
    <mergeCell ref="G144:M144"/>
    <mergeCell ref="N144:T144"/>
    <mergeCell ref="U144:Y144"/>
    <mergeCell ref="G145:M145"/>
    <mergeCell ref="N145:T145"/>
    <mergeCell ref="U145:Y145"/>
    <mergeCell ref="G146:M146"/>
    <mergeCell ref="N146:T146"/>
    <mergeCell ref="B141:F141"/>
    <mergeCell ref="B142:F142"/>
    <mergeCell ref="B139:F139"/>
    <mergeCell ref="B140:F140"/>
    <mergeCell ref="G139:M139"/>
    <mergeCell ref="N139:T139"/>
    <mergeCell ref="U139:Y139"/>
    <mergeCell ref="G140:M140"/>
    <mergeCell ref="N140:T140"/>
    <mergeCell ref="U140:Y140"/>
    <mergeCell ref="G141:M141"/>
    <mergeCell ref="N141:T141"/>
    <mergeCell ref="U141:Y141"/>
    <mergeCell ref="G142:M142"/>
    <mergeCell ref="N142:T142"/>
    <mergeCell ref="U142:Y142"/>
    <mergeCell ref="B131:F131"/>
    <mergeCell ref="B132:F132"/>
    <mergeCell ref="B129:F129"/>
    <mergeCell ref="B130:F130"/>
    <mergeCell ref="B137:F137"/>
    <mergeCell ref="G137:M137"/>
    <mergeCell ref="N137:T137"/>
    <mergeCell ref="U137:Y137"/>
    <mergeCell ref="B138:F138"/>
    <mergeCell ref="B133:F133"/>
    <mergeCell ref="A135:D136"/>
    <mergeCell ref="E135:G136"/>
    <mergeCell ref="I135:J136"/>
    <mergeCell ref="K135:O135"/>
    <mergeCell ref="Q135:U135"/>
    <mergeCell ref="K136:O136"/>
    <mergeCell ref="Q136:U136"/>
    <mergeCell ref="G138:M138"/>
    <mergeCell ref="N138:T138"/>
    <mergeCell ref="U138:Y138"/>
    <mergeCell ref="N133:T133"/>
    <mergeCell ref="U133:Y133"/>
    <mergeCell ref="B127:F127"/>
    <mergeCell ref="B128:F128"/>
    <mergeCell ref="B125:F125"/>
    <mergeCell ref="B126:F126"/>
    <mergeCell ref="G125:M125"/>
    <mergeCell ref="N125:T125"/>
    <mergeCell ref="U125:Y125"/>
    <mergeCell ref="G126:M126"/>
    <mergeCell ref="N126:T126"/>
    <mergeCell ref="U126:Y126"/>
    <mergeCell ref="G127:M127"/>
    <mergeCell ref="N127:T127"/>
    <mergeCell ref="B123:F123"/>
    <mergeCell ref="G123:M123"/>
    <mergeCell ref="N123:T123"/>
    <mergeCell ref="U123:Y123"/>
    <mergeCell ref="B124:F124"/>
    <mergeCell ref="B119:F119"/>
    <mergeCell ref="A120:Y120"/>
    <mergeCell ref="A121:D122"/>
    <mergeCell ref="E121:G122"/>
    <mergeCell ref="I121:J122"/>
    <mergeCell ref="K121:O121"/>
    <mergeCell ref="Q121:U121"/>
    <mergeCell ref="K122:O122"/>
    <mergeCell ref="Q122:U122"/>
    <mergeCell ref="G119:M119"/>
    <mergeCell ref="N119:T119"/>
    <mergeCell ref="U119:Y119"/>
    <mergeCell ref="G124:M124"/>
    <mergeCell ref="N124:T124"/>
    <mergeCell ref="U124:Y124"/>
    <mergeCell ref="G110:M110"/>
    <mergeCell ref="N110:T110"/>
    <mergeCell ref="U110:Y110"/>
    <mergeCell ref="G111:M111"/>
    <mergeCell ref="N111:T111"/>
    <mergeCell ref="G117:M117"/>
    <mergeCell ref="N117:T117"/>
    <mergeCell ref="U117:Y117"/>
    <mergeCell ref="G118:M118"/>
    <mergeCell ref="N118:T118"/>
    <mergeCell ref="U118:Y118"/>
    <mergeCell ref="B114:F114"/>
    <mergeCell ref="B111:F111"/>
    <mergeCell ref="B112:F112"/>
    <mergeCell ref="B113:F113"/>
    <mergeCell ref="B115:F115"/>
    <mergeCell ref="B116:F116"/>
    <mergeCell ref="G116:M116"/>
    <mergeCell ref="N116:T116"/>
    <mergeCell ref="U116:Y116"/>
    <mergeCell ref="G113:M113"/>
    <mergeCell ref="N113:T113"/>
    <mergeCell ref="U113:Y113"/>
    <mergeCell ref="G114:M114"/>
    <mergeCell ref="N114:T114"/>
    <mergeCell ref="U114:Y114"/>
    <mergeCell ref="G115:M115"/>
    <mergeCell ref="N115:T115"/>
    <mergeCell ref="U115:Y115"/>
    <mergeCell ref="B103:F103"/>
    <mergeCell ref="B104:F104"/>
    <mergeCell ref="B101:F101"/>
    <mergeCell ref="B102:F102"/>
    <mergeCell ref="B105:F105"/>
    <mergeCell ref="A107:D108"/>
    <mergeCell ref="E107:G108"/>
    <mergeCell ref="I107:J108"/>
    <mergeCell ref="K107:O107"/>
    <mergeCell ref="K108:O108"/>
    <mergeCell ref="G103:M103"/>
    <mergeCell ref="N103:T103"/>
    <mergeCell ref="P107:U107"/>
    <mergeCell ref="U103:Y103"/>
    <mergeCell ref="G104:M104"/>
    <mergeCell ref="N104:T104"/>
    <mergeCell ref="U104:Y104"/>
    <mergeCell ref="G105:M105"/>
    <mergeCell ref="N105:T105"/>
    <mergeCell ref="U105:Y105"/>
    <mergeCell ref="G101:M101"/>
    <mergeCell ref="N101:T101"/>
    <mergeCell ref="U101:Y101"/>
    <mergeCell ref="G102:M102"/>
    <mergeCell ref="B99:F99"/>
    <mergeCell ref="B100:F100"/>
    <mergeCell ref="B97:F97"/>
    <mergeCell ref="B98:F98"/>
    <mergeCell ref="G97:M97"/>
    <mergeCell ref="N97:T97"/>
    <mergeCell ref="U97:Y97"/>
    <mergeCell ref="G98:M98"/>
    <mergeCell ref="N98:T98"/>
    <mergeCell ref="U98:Y98"/>
    <mergeCell ref="G99:M99"/>
    <mergeCell ref="N99:T99"/>
    <mergeCell ref="U99:Y99"/>
    <mergeCell ref="G100:M100"/>
    <mergeCell ref="N100:T100"/>
    <mergeCell ref="U100:Y100"/>
    <mergeCell ref="B95:F95"/>
    <mergeCell ref="G95:M95"/>
    <mergeCell ref="N95:T95"/>
    <mergeCell ref="U95:Y95"/>
    <mergeCell ref="B96:F96"/>
    <mergeCell ref="B91:F91"/>
    <mergeCell ref="A92:Y92"/>
    <mergeCell ref="A93:D94"/>
    <mergeCell ref="E93:G94"/>
    <mergeCell ref="I93:J94"/>
    <mergeCell ref="K93:O93"/>
    <mergeCell ref="Q93:U93"/>
    <mergeCell ref="K94:O94"/>
    <mergeCell ref="Q94:U94"/>
    <mergeCell ref="G91:M91"/>
    <mergeCell ref="N91:T91"/>
    <mergeCell ref="U91:Y91"/>
    <mergeCell ref="G96:M96"/>
    <mergeCell ref="N96:T96"/>
    <mergeCell ref="U96:Y96"/>
    <mergeCell ref="B89:F89"/>
    <mergeCell ref="B90:F90"/>
    <mergeCell ref="B87:F87"/>
    <mergeCell ref="B88:F88"/>
    <mergeCell ref="G87:M87"/>
    <mergeCell ref="N87:T87"/>
    <mergeCell ref="U87:Y87"/>
    <mergeCell ref="G88:M88"/>
    <mergeCell ref="N88:T88"/>
    <mergeCell ref="U88:Y88"/>
    <mergeCell ref="G89:M89"/>
    <mergeCell ref="N89:T89"/>
    <mergeCell ref="U89:Y89"/>
    <mergeCell ref="G90:M90"/>
    <mergeCell ref="N90:T90"/>
    <mergeCell ref="U90:Y90"/>
    <mergeCell ref="U83:Y83"/>
    <mergeCell ref="G84:M84"/>
    <mergeCell ref="N84:T84"/>
    <mergeCell ref="U84:Y84"/>
    <mergeCell ref="G85:M85"/>
    <mergeCell ref="N85:T85"/>
    <mergeCell ref="U85:Y85"/>
    <mergeCell ref="G86:M86"/>
    <mergeCell ref="N86:T86"/>
    <mergeCell ref="U86:Y86"/>
    <mergeCell ref="B69:F69"/>
    <mergeCell ref="B70:F70"/>
    <mergeCell ref="B68:F68"/>
    <mergeCell ref="B74:F74"/>
    <mergeCell ref="B81:F81"/>
    <mergeCell ref="G81:M81"/>
    <mergeCell ref="N81:T81"/>
    <mergeCell ref="U81:Y81"/>
    <mergeCell ref="B82:F82"/>
    <mergeCell ref="B77:F77"/>
    <mergeCell ref="A79:D80"/>
    <mergeCell ref="E79:G80"/>
    <mergeCell ref="I79:J80"/>
    <mergeCell ref="K79:O79"/>
    <mergeCell ref="Q79:U79"/>
    <mergeCell ref="K80:O80"/>
    <mergeCell ref="Q80:U80"/>
    <mergeCell ref="G82:M82"/>
    <mergeCell ref="N82:T82"/>
    <mergeCell ref="U82:Y82"/>
    <mergeCell ref="G69:M69"/>
    <mergeCell ref="N69:T69"/>
    <mergeCell ref="U69:Y69"/>
    <mergeCell ref="G70:M70"/>
    <mergeCell ref="B63:F63"/>
    <mergeCell ref="A65:D66"/>
    <mergeCell ref="E65:G66"/>
    <mergeCell ref="I65:J66"/>
    <mergeCell ref="K65:O65"/>
    <mergeCell ref="Q65:U65"/>
    <mergeCell ref="K66:O66"/>
    <mergeCell ref="Q66:U66"/>
    <mergeCell ref="B61:F61"/>
    <mergeCell ref="B62:F62"/>
    <mergeCell ref="B59:F59"/>
    <mergeCell ref="B60:F60"/>
    <mergeCell ref="G59:M59"/>
    <mergeCell ref="N59:T59"/>
    <mergeCell ref="U59:Y59"/>
    <mergeCell ref="G60:M60"/>
    <mergeCell ref="N60:T60"/>
    <mergeCell ref="U60:Y60"/>
    <mergeCell ref="G61:M61"/>
    <mergeCell ref="N61:T61"/>
    <mergeCell ref="B57:F57"/>
    <mergeCell ref="B58:F58"/>
    <mergeCell ref="B55:F55"/>
    <mergeCell ref="B56:F56"/>
    <mergeCell ref="G57:M57"/>
    <mergeCell ref="N57:T57"/>
    <mergeCell ref="U57:Y57"/>
    <mergeCell ref="G58:M58"/>
    <mergeCell ref="N58:T58"/>
    <mergeCell ref="U58:Y58"/>
    <mergeCell ref="U56:Y56"/>
    <mergeCell ref="G55:M55"/>
    <mergeCell ref="N55:T55"/>
    <mergeCell ref="U55:Y55"/>
    <mergeCell ref="G56:M56"/>
    <mergeCell ref="N56:T56"/>
    <mergeCell ref="B47:F47"/>
    <mergeCell ref="B53:F53"/>
    <mergeCell ref="G53:M53"/>
    <mergeCell ref="N53:T53"/>
    <mergeCell ref="U53:Y53"/>
    <mergeCell ref="B54:F54"/>
    <mergeCell ref="B49:F49"/>
    <mergeCell ref="A51:D52"/>
    <mergeCell ref="E51:G52"/>
    <mergeCell ref="I51:J52"/>
    <mergeCell ref="K51:O51"/>
    <mergeCell ref="Q51:U51"/>
    <mergeCell ref="K52:O52"/>
    <mergeCell ref="Q52:U52"/>
    <mergeCell ref="A29:F29"/>
    <mergeCell ref="G29:M29"/>
    <mergeCell ref="B30:E31"/>
    <mergeCell ref="G33:S33"/>
    <mergeCell ref="A36:Y36"/>
    <mergeCell ref="K37:O37"/>
    <mergeCell ref="Q37:U37"/>
    <mergeCell ref="A37:D38"/>
    <mergeCell ref="B43:F43"/>
    <mergeCell ref="B41:F41"/>
    <mergeCell ref="B42:F42"/>
    <mergeCell ref="E37:G38"/>
    <mergeCell ref="I37:J38"/>
    <mergeCell ref="K38:O38"/>
    <mergeCell ref="Q38:U38"/>
    <mergeCell ref="B39:F39"/>
    <mergeCell ref="G39:M39"/>
    <mergeCell ref="N39:T39"/>
    <mergeCell ref="U39:Y39"/>
    <mergeCell ref="B40:F40"/>
    <mergeCell ref="U40:Y40"/>
    <mergeCell ref="U41:Y41"/>
    <mergeCell ref="U42:Y42"/>
    <mergeCell ref="N40:T40"/>
    <mergeCell ref="A27:C28"/>
    <mergeCell ref="E27:K27"/>
    <mergeCell ref="L27:S27"/>
    <mergeCell ref="T27:Y27"/>
    <mergeCell ref="E28:K28"/>
    <mergeCell ref="L28:S28"/>
    <mergeCell ref="T28:Y28"/>
    <mergeCell ref="A25:C26"/>
    <mergeCell ref="E25:K25"/>
    <mergeCell ref="L25:S25"/>
    <mergeCell ref="T25:Y25"/>
    <mergeCell ref="E26:K26"/>
    <mergeCell ref="L26:S26"/>
    <mergeCell ref="T26:Y26"/>
    <mergeCell ref="A23:D23"/>
    <mergeCell ref="E23:K23"/>
    <mergeCell ref="L23:S23"/>
    <mergeCell ref="T23:Y23"/>
    <mergeCell ref="L20:S20"/>
    <mergeCell ref="T20:Y20"/>
    <mergeCell ref="A24:D24"/>
    <mergeCell ref="E24:K24"/>
    <mergeCell ref="L24:S24"/>
    <mergeCell ref="T24:Y24"/>
    <mergeCell ref="A21:D21"/>
    <mergeCell ref="E21:K21"/>
    <mergeCell ref="L21:S21"/>
    <mergeCell ref="T21:Y21"/>
    <mergeCell ref="A22:D22"/>
    <mergeCell ref="E22:K22"/>
    <mergeCell ref="L22:S22"/>
    <mergeCell ref="T22:Y22"/>
    <mergeCell ref="Y10:Y11"/>
    <mergeCell ref="C12:C13"/>
    <mergeCell ref="E12:F13"/>
    <mergeCell ref="G12:G13"/>
    <mergeCell ref="K12:L13"/>
    <mergeCell ref="M12:M13"/>
    <mergeCell ref="N12:O13"/>
    <mergeCell ref="P12:P13"/>
    <mergeCell ref="P10:P11"/>
    <mergeCell ref="Q10:R11"/>
    <mergeCell ref="S10:S11"/>
    <mergeCell ref="T10:U11"/>
    <mergeCell ref="V10:V11"/>
    <mergeCell ref="W10:X11"/>
    <mergeCell ref="Q12:S13"/>
    <mergeCell ref="T12:V13"/>
    <mergeCell ref="W12:X13"/>
    <mergeCell ref="Y12:Y13"/>
    <mergeCell ref="C10:C11"/>
    <mergeCell ref="D10:D13"/>
    <mergeCell ref="E10:F11"/>
    <mergeCell ref="G10:G11"/>
    <mergeCell ref="K10:L11"/>
    <mergeCell ref="M10:M11"/>
    <mergeCell ref="W6:X7"/>
    <mergeCell ref="Y6:Y7"/>
    <mergeCell ref="T5:V5"/>
    <mergeCell ref="W5:Y5"/>
    <mergeCell ref="C6:C7"/>
    <mergeCell ref="D6:D9"/>
    <mergeCell ref="E6:F7"/>
    <mergeCell ref="G6:G7"/>
    <mergeCell ref="K6:L7"/>
    <mergeCell ref="M6:M7"/>
    <mergeCell ref="Y8:Y9"/>
    <mergeCell ref="M8:M9"/>
    <mergeCell ref="N8:O9"/>
    <mergeCell ref="P8:P9"/>
    <mergeCell ref="Q8:S9"/>
    <mergeCell ref="T8:V9"/>
    <mergeCell ref="W8:X9"/>
    <mergeCell ref="C8:C9"/>
    <mergeCell ref="E8:F9"/>
    <mergeCell ref="G8:G9"/>
    <mergeCell ref="N6:O7"/>
    <mergeCell ref="P6:P7"/>
    <mergeCell ref="Q6:R7"/>
    <mergeCell ref="S6:S7"/>
    <mergeCell ref="K8:L9"/>
    <mergeCell ref="A5:B13"/>
    <mergeCell ref="H5:J5"/>
    <mergeCell ref="T6:U7"/>
    <mergeCell ref="V6:V7"/>
    <mergeCell ref="N10:O11"/>
    <mergeCell ref="B44:F44"/>
    <mergeCell ref="B67:F67"/>
    <mergeCell ref="G67:M67"/>
    <mergeCell ref="N67:T67"/>
    <mergeCell ref="U67:Y67"/>
    <mergeCell ref="B48:F48"/>
    <mergeCell ref="B45:F45"/>
    <mergeCell ref="B46:F46"/>
    <mergeCell ref="E5:G5"/>
    <mergeCell ref="K5:M5"/>
    <mergeCell ref="N5:P5"/>
    <mergeCell ref="Q5:S5"/>
    <mergeCell ref="H6:I7"/>
    <mergeCell ref="H8:I9"/>
    <mergeCell ref="H10:I11"/>
    <mergeCell ref="H12:I13"/>
    <mergeCell ref="A14:Y14"/>
    <mergeCell ref="A16:D16"/>
    <mergeCell ref="A1:Y1"/>
    <mergeCell ref="A2:C2"/>
    <mergeCell ref="D2:E2"/>
    <mergeCell ref="F2:M2"/>
    <mergeCell ref="N2:Y2"/>
    <mergeCell ref="A3:C4"/>
    <mergeCell ref="D3:I4"/>
    <mergeCell ref="J3:K4"/>
    <mergeCell ref="B151:F151"/>
    <mergeCell ref="G151:M151"/>
    <mergeCell ref="N151:T151"/>
    <mergeCell ref="U151:Y151"/>
    <mergeCell ref="E16:K16"/>
    <mergeCell ref="L16:S16"/>
    <mergeCell ref="T16:Y16"/>
    <mergeCell ref="A19:D19"/>
    <mergeCell ref="E19:K19"/>
    <mergeCell ref="L19:S19"/>
    <mergeCell ref="T19:Y19"/>
    <mergeCell ref="A20:D20"/>
    <mergeCell ref="E20:K20"/>
    <mergeCell ref="A17:D17"/>
    <mergeCell ref="E17:K17"/>
    <mergeCell ref="L17:S17"/>
    <mergeCell ref="B152:F152"/>
    <mergeCell ref="B155:F155"/>
    <mergeCell ref="B117:F117"/>
    <mergeCell ref="B118:F118"/>
    <mergeCell ref="B71:F71"/>
    <mergeCell ref="B109:F109"/>
    <mergeCell ref="G109:M109"/>
    <mergeCell ref="N109:T109"/>
    <mergeCell ref="U109:Y109"/>
    <mergeCell ref="B110:F110"/>
    <mergeCell ref="B75:F75"/>
    <mergeCell ref="B76:F76"/>
    <mergeCell ref="B73:F73"/>
    <mergeCell ref="B72:F72"/>
    <mergeCell ref="B85:F85"/>
    <mergeCell ref="B86:F86"/>
    <mergeCell ref="B83:F83"/>
    <mergeCell ref="B84:F84"/>
    <mergeCell ref="G83:M83"/>
    <mergeCell ref="N83:T83"/>
    <mergeCell ref="G75:M75"/>
    <mergeCell ref="N75:T75"/>
    <mergeCell ref="U75:Y75"/>
    <mergeCell ref="G76:M76"/>
    <mergeCell ref="G196:M196"/>
    <mergeCell ref="N196:T196"/>
    <mergeCell ref="U196:Y196"/>
    <mergeCell ref="G197:M197"/>
    <mergeCell ref="N197:T197"/>
    <mergeCell ref="U197:Y197"/>
    <mergeCell ref="G198:M198"/>
    <mergeCell ref="N198:T198"/>
    <mergeCell ref="U198:Y198"/>
    <mergeCell ref="T17:Y17"/>
    <mergeCell ref="A18:D18"/>
    <mergeCell ref="E18:K18"/>
    <mergeCell ref="L18:S18"/>
    <mergeCell ref="T18:Y18"/>
    <mergeCell ref="A202:D203"/>
    <mergeCell ref="E202:G203"/>
    <mergeCell ref="I202:J203"/>
    <mergeCell ref="K202:O202"/>
    <mergeCell ref="Q202:U202"/>
    <mergeCell ref="K203:O203"/>
    <mergeCell ref="Q203:U203"/>
    <mergeCell ref="A193:D194"/>
    <mergeCell ref="U43:Y43"/>
    <mergeCell ref="U44:Y44"/>
    <mergeCell ref="U45:Y45"/>
    <mergeCell ref="U46:Y46"/>
    <mergeCell ref="U47:Y47"/>
    <mergeCell ref="U48:Y48"/>
    <mergeCell ref="U49:Y49"/>
    <mergeCell ref="G49:M49"/>
    <mergeCell ref="G54:M54"/>
    <mergeCell ref="N54:T54"/>
    <mergeCell ref="U54:Y54"/>
    <mergeCell ref="N41:T41"/>
    <mergeCell ref="N42:T42"/>
    <mergeCell ref="N43:T43"/>
    <mergeCell ref="N44:T44"/>
    <mergeCell ref="N45:T45"/>
    <mergeCell ref="N46:T46"/>
    <mergeCell ref="N47:T47"/>
    <mergeCell ref="N48:T48"/>
    <mergeCell ref="N49:T49"/>
    <mergeCell ref="G40:M40"/>
    <mergeCell ref="G41:M41"/>
    <mergeCell ref="G42:M42"/>
    <mergeCell ref="G43:M43"/>
    <mergeCell ref="G44:M44"/>
    <mergeCell ref="G45:M45"/>
    <mergeCell ref="G46:M46"/>
    <mergeCell ref="G47:M47"/>
    <mergeCell ref="G48:M48"/>
    <mergeCell ref="N70:T70"/>
    <mergeCell ref="U70:Y70"/>
    <mergeCell ref="G71:M71"/>
    <mergeCell ref="N71:T71"/>
    <mergeCell ref="U71:Y71"/>
    <mergeCell ref="U61:Y61"/>
    <mergeCell ref="G62:M62"/>
    <mergeCell ref="N62:T62"/>
    <mergeCell ref="U62:Y62"/>
    <mergeCell ref="G63:M63"/>
    <mergeCell ref="N63:T63"/>
    <mergeCell ref="U63:Y63"/>
    <mergeCell ref="G68:M68"/>
    <mergeCell ref="N68:T68"/>
    <mergeCell ref="U68:Y68"/>
    <mergeCell ref="N76:T76"/>
    <mergeCell ref="U76:Y76"/>
    <mergeCell ref="G77:M77"/>
    <mergeCell ref="N77:T77"/>
    <mergeCell ref="U77:Y77"/>
    <mergeCell ref="G72:M72"/>
    <mergeCell ref="N72:T72"/>
    <mergeCell ref="U72:Y72"/>
    <mergeCell ref="G73:M73"/>
    <mergeCell ref="N73:T73"/>
    <mergeCell ref="U73:Y73"/>
    <mergeCell ref="G74:M74"/>
    <mergeCell ref="N74:T74"/>
    <mergeCell ref="U74:Y74"/>
    <mergeCell ref="N102:T102"/>
    <mergeCell ref="U102:Y102"/>
    <mergeCell ref="U111:Y111"/>
    <mergeCell ref="G112:M112"/>
    <mergeCell ref="N112:T112"/>
    <mergeCell ref="U112:Y112"/>
    <mergeCell ref="U147:Y147"/>
    <mergeCell ref="U127:Y127"/>
    <mergeCell ref="G128:M128"/>
    <mergeCell ref="N128:T128"/>
    <mergeCell ref="U128:Y128"/>
    <mergeCell ref="G129:M129"/>
    <mergeCell ref="N129:T129"/>
    <mergeCell ref="U129:Y129"/>
    <mergeCell ref="G130:M130"/>
    <mergeCell ref="N130:T130"/>
    <mergeCell ref="U130:Y130"/>
    <mergeCell ref="G131:M131"/>
    <mergeCell ref="N131:T131"/>
    <mergeCell ref="U131:Y131"/>
    <mergeCell ref="G132:M132"/>
    <mergeCell ref="N132:T132"/>
    <mergeCell ref="U132:Y132"/>
    <mergeCell ref="G133:M133"/>
    <mergeCell ref="U146:Y146"/>
    <mergeCell ref="G147:M147"/>
    <mergeCell ref="N147:T147"/>
    <mergeCell ref="N153:T153"/>
    <mergeCell ref="U153:Y153"/>
    <mergeCell ref="G154:M154"/>
    <mergeCell ref="N154:T154"/>
    <mergeCell ref="U154:Y154"/>
    <mergeCell ref="G155:M155"/>
    <mergeCell ref="N155:T155"/>
    <mergeCell ref="U155:Y155"/>
    <mergeCell ref="N156:T156"/>
    <mergeCell ref="U156:Y156"/>
    <mergeCell ref="G173:M173"/>
    <mergeCell ref="N173:T173"/>
    <mergeCell ref="U173:Y173"/>
    <mergeCell ref="G174:M174"/>
    <mergeCell ref="N174:T174"/>
    <mergeCell ref="U174:Y174"/>
    <mergeCell ref="G175:M175"/>
    <mergeCell ref="N175:T175"/>
    <mergeCell ref="U175:Y175"/>
    <mergeCell ref="U169:Y169"/>
    <mergeCell ref="G170:M170"/>
    <mergeCell ref="N170:T170"/>
    <mergeCell ref="U170:Y170"/>
    <mergeCell ref="G171:M171"/>
    <mergeCell ref="N171:T171"/>
    <mergeCell ref="U171:Y171"/>
    <mergeCell ref="G172:M172"/>
    <mergeCell ref="N172:T172"/>
    <mergeCell ref="U172:Y172"/>
    <mergeCell ref="N207:T207"/>
    <mergeCell ref="U207:Y207"/>
    <mergeCell ref="G208:M208"/>
    <mergeCell ref="N208:T208"/>
    <mergeCell ref="U208:Y208"/>
    <mergeCell ref="G199:M199"/>
    <mergeCell ref="N199:T199"/>
    <mergeCell ref="U199:Y199"/>
    <mergeCell ref="G200:M200"/>
    <mergeCell ref="N200:T200"/>
    <mergeCell ref="U200:Y200"/>
    <mergeCell ref="G205:M205"/>
    <mergeCell ref="N205:T205"/>
    <mergeCell ref="U205:Y205"/>
    <mergeCell ref="A201:Y201"/>
    <mergeCell ref="B199:F199"/>
    <mergeCell ref="B200:F200"/>
    <mergeCell ref="B204:F204"/>
    <mergeCell ref="G204:M204"/>
    <mergeCell ref="N204:T204"/>
    <mergeCell ref="U204:Y204"/>
    <mergeCell ref="B205:F205"/>
    <mergeCell ref="B206:F206"/>
    <mergeCell ref="B207:F207"/>
    <mergeCell ref="E210:G211"/>
    <mergeCell ref="I210:J211"/>
    <mergeCell ref="K210:O210"/>
    <mergeCell ref="Q210:U210"/>
    <mergeCell ref="K211:O211"/>
    <mergeCell ref="G248:M248"/>
    <mergeCell ref="N248:T248"/>
    <mergeCell ref="U248:Y248"/>
    <mergeCell ref="G249:M249"/>
    <mergeCell ref="N249:T249"/>
    <mergeCell ref="U249:Y249"/>
    <mergeCell ref="N241:T241"/>
    <mergeCell ref="U241:Y241"/>
    <mergeCell ref="G242:M242"/>
    <mergeCell ref="N242:T242"/>
    <mergeCell ref="U242:Y242"/>
    <mergeCell ref="G246:M246"/>
    <mergeCell ref="N246:T246"/>
    <mergeCell ref="U246:Y246"/>
    <mergeCell ref="G247:M247"/>
    <mergeCell ref="N247:T247"/>
    <mergeCell ref="U247:Y247"/>
    <mergeCell ref="U216:Y216"/>
    <mergeCell ref="G217:M217"/>
  </mergeCells>
  <phoneticPr fontId="2"/>
  <pageMargins left="0.78740157480314965" right="0.39370078740157483" top="0.78740157480314965" bottom="0.27559055118110237" header="0.51181102362204722" footer="0.51181102362204722"/>
  <pageSetup paperSize="9" orientation="portrait" r:id="rId1"/>
  <headerFooter alignWithMargins="0">
    <oddHeader xml:space="preserve">&amp;L&amp;"ＭＳ Ｐゴシック,太字"&amp;20
</oddHeader>
  </headerFooter>
  <rowBreaks count="4" manualBreakCount="4">
    <brk id="77" max="16383" man="1"/>
    <brk id="119" max="16383" man="1"/>
    <brk id="175" max="16383" man="1"/>
    <brk id="21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リスト!$B$2:$B$3</xm:f>
          </x14:formula1>
          <xm:sqref>A2:C2</xm:sqref>
        </x14:dataValidation>
        <x14:dataValidation type="list" allowBlank="1" showInputMessage="1" showErrorMessage="1">
          <x14:formula1>
            <xm:f>リスト!$B$5:$B$32</xm:f>
          </x14:formula1>
          <xm:sqref>F2:M2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G61"/>
  <sheetViews>
    <sheetView zoomScale="70" zoomScaleNormal="70" workbookViewId="0">
      <selection activeCell="D107" sqref="D107:G107"/>
    </sheetView>
  </sheetViews>
  <sheetFormatPr defaultColWidth="8.85546875" defaultRowHeight="16.5" x14ac:dyDescent="0.15"/>
  <cols>
    <col min="1" max="3" width="8.85546875" style="192"/>
    <col min="4" max="4" width="12.5703125" style="192" customWidth="1"/>
    <col min="5" max="5" width="8.85546875" style="192"/>
    <col min="6" max="6" width="12.5703125" style="192" customWidth="1"/>
    <col min="7" max="8" width="4.140625" style="192" customWidth="1"/>
    <col min="9" max="16384" width="8.85546875" style="192"/>
  </cols>
  <sheetData>
    <row r="1" spans="1:7" x14ac:dyDescent="0.15">
      <c r="A1" s="192" t="s">
        <v>50</v>
      </c>
      <c r="B1" s="192" t="s">
        <v>257</v>
      </c>
      <c r="C1" s="192" t="s">
        <v>258</v>
      </c>
      <c r="D1" s="192" t="s">
        <v>254</v>
      </c>
      <c r="E1" s="192" t="s">
        <v>256</v>
      </c>
      <c r="F1" s="192" t="s">
        <v>255</v>
      </c>
    </row>
    <row r="2" spans="1:7" x14ac:dyDescent="0.15">
      <c r="C2" s="192" t="str">
        <f>IF(申込書!A$2="","",申込書!A$2)</f>
        <v/>
      </c>
      <c r="D2" s="192" t="s">
        <v>270</v>
      </c>
      <c r="E2" s="192" t="str">
        <f>IF(申込書!B40="","",申込書!B40)</f>
        <v/>
      </c>
      <c r="F2" s="192" t="str">
        <f>IF(申込書!A$2="","",申込書!F$2)</f>
        <v/>
      </c>
      <c r="G2" s="192">
        <v>1</v>
      </c>
    </row>
    <row r="3" spans="1:7" x14ac:dyDescent="0.15">
      <c r="C3" s="192" t="str">
        <f>IF(申込書!A$2="","",申込書!A$2)</f>
        <v/>
      </c>
      <c r="D3" s="192" t="s">
        <v>270</v>
      </c>
      <c r="E3" s="192" t="str">
        <f>IF(申込書!B41="","",申込書!B41)</f>
        <v/>
      </c>
      <c r="F3" s="192" t="str">
        <f>+F$2</f>
        <v/>
      </c>
      <c r="G3" s="192">
        <v>2</v>
      </c>
    </row>
    <row r="4" spans="1:7" x14ac:dyDescent="0.15">
      <c r="C4" s="192" t="str">
        <f>IF(申込書!A$2="","",申込書!A$2)</f>
        <v/>
      </c>
      <c r="D4" s="192" t="s">
        <v>270</v>
      </c>
      <c r="E4" s="192" t="str">
        <f>IF(申込書!B42="","",申込書!B42)</f>
        <v/>
      </c>
      <c r="F4" s="192" t="str">
        <f t="shared" ref="F4:F61" si="0">+F$2</f>
        <v/>
      </c>
      <c r="G4" s="192">
        <v>3</v>
      </c>
    </row>
    <row r="5" spans="1:7" x14ac:dyDescent="0.15">
      <c r="C5" s="192" t="str">
        <f>IF(申込書!A$2="","",申込書!A$2)</f>
        <v/>
      </c>
      <c r="D5" s="192" t="s">
        <v>270</v>
      </c>
      <c r="E5" s="192" t="str">
        <f>IF(申込書!B43="","",申込書!B43)</f>
        <v/>
      </c>
      <c r="F5" s="192" t="str">
        <f t="shared" si="0"/>
        <v/>
      </c>
      <c r="G5" s="192">
        <v>4</v>
      </c>
    </row>
    <row r="6" spans="1:7" x14ac:dyDescent="0.15">
      <c r="C6" s="192" t="str">
        <f>IF(申込書!A$2="","",申込書!A$2)</f>
        <v/>
      </c>
      <c r="D6" s="192" t="s">
        <v>270</v>
      </c>
      <c r="E6" s="192" t="str">
        <f>IF(申込書!B44="","",申込書!B44)</f>
        <v/>
      </c>
      <c r="F6" s="192" t="str">
        <f t="shared" si="0"/>
        <v/>
      </c>
      <c r="G6" s="192">
        <v>5</v>
      </c>
    </row>
    <row r="7" spans="1:7" x14ac:dyDescent="0.15">
      <c r="C7" s="192" t="str">
        <f>IF(申込書!A$2="","",申込書!A$2)</f>
        <v/>
      </c>
      <c r="D7" s="192" t="s">
        <v>270</v>
      </c>
      <c r="E7" s="192" t="str">
        <f>IF(申込書!B45="","",申込書!B45)</f>
        <v/>
      </c>
      <c r="F7" s="192" t="str">
        <f t="shared" si="0"/>
        <v/>
      </c>
      <c r="G7" s="192">
        <v>6</v>
      </c>
    </row>
    <row r="8" spans="1:7" x14ac:dyDescent="0.15">
      <c r="C8" s="192" t="str">
        <f>IF(申込書!A$2="","",申込書!A$2)</f>
        <v/>
      </c>
      <c r="D8" s="192" t="s">
        <v>270</v>
      </c>
      <c r="E8" s="192" t="str">
        <f>IF(申込書!B46="","",申込書!B46)</f>
        <v/>
      </c>
      <c r="F8" s="192" t="str">
        <f t="shared" si="0"/>
        <v/>
      </c>
      <c r="G8" s="192">
        <v>7</v>
      </c>
    </row>
    <row r="9" spans="1:7" x14ac:dyDescent="0.15">
      <c r="C9" s="192" t="str">
        <f>IF(申込書!A$2="","",申込書!A$2)</f>
        <v/>
      </c>
      <c r="D9" s="192" t="s">
        <v>270</v>
      </c>
      <c r="E9" s="192" t="str">
        <f>IF(申込書!B47="","",申込書!B47)</f>
        <v/>
      </c>
      <c r="F9" s="192" t="str">
        <f t="shared" si="0"/>
        <v/>
      </c>
      <c r="G9" s="192">
        <v>8</v>
      </c>
    </row>
    <row r="10" spans="1:7" x14ac:dyDescent="0.15">
      <c r="C10" s="192" t="str">
        <f>IF(申込書!A$2="","",申込書!A$2)</f>
        <v/>
      </c>
      <c r="D10" s="192" t="s">
        <v>270</v>
      </c>
      <c r="E10" s="192" t="str">
        <f>IF(申込書!B48="","",申込書!B48)</f>
        <v/>
      </c>
      <c r="F10" s="192" t="str">
        <f t="shared" si="0"/>
        <v/>
      </c>
      <c r="G10" s="192">
        <v>9</v>
      </c>
    </row>
    <row r="11" spans="1:7" x14ac:dyDescent="0.15">
      <c r="C11" s="192" t="str">
        <f>IF(申込書!A$2="","",申込書!A$2)</f>
        <v/>
      </c>
      <c r="D11" s="192" t="s">
        <v>270</v>
      </c>
      <c r="E11" s="192" t="str">
        <f>IF(申込書!B49="","",申込書!B49)</f>
        <v/>
      </c>
      <c r="F11" s="192" t="str">
        <f t="shared" si="0"/>
        <v/>
      </c>
      <c r="G11" s="192">
        <v>10</v>
      </c>
    </row>
    <row r="12" spans="1:7" x14ac:dyDescent="0.15">
      <c r="C12" s="192" t="str">
        <f>IF(申込書!A$2="","",申込書!A$2)</f>
        <v/>
      </c>
      <c r="D12" s="192" t="s">
        <v>271</v>
      </c>
      <c r="E12" s="192" t="str">
        <f>IF(申込書!B54="","",申込書!B54)</f>
        <v/>
      </c>
      <c r="F12" s="192" t="str">
        <f t="shared" si="0"/>
        <v/>
      </c>
      <c r="G12" s="192">
        <v>1</v>
      </c>
    </row>
    <row r="13" spans="1:7" x14ac:dyDescent="0.15">
      <c r="C13" s="192" t="str">
        <f>IF(申込書!A$2="","",申込書!A$2)</f>
        <v/>
      </c>
      <c r="D13" s="192" t="s">
        <v>271</v>
      </c>
      <c r="E13" s="192" t="str">
        <f>IF(申込書!B55="","",申込書!B55)</f>
        <v/>
      </c>
      <c r="F13" s="192" t="str">
        <f t="shared" si="0"/>
        <v/>
      </c>
      <c r="G13" s="192">
        <v>2</v>
      </c>
    </row>
    <row r="14" spans="1:7" x14ac:dyDescent="0.15">
      <c r="C14" s="192" t="str">
        <f>IF(申込書!A$2="","",申込書!A$2)</f>
        <v/>
      </c>
      <c r="D14" s="192" t="s">
        <v>271</v>
      </c>
      <c r="E14" s="192" t="str">
        <f>IF(申込書!B56="","",申込書!B56)</f>
        <v/>
      </c>
      <c r="F14" s="192" t="str">
        <f t="shared" si="0"/>
        <v/>
      </c>
      <c r="G14" s="192">
        <v>3</v>
      </c>
    </row>
    <row r="15" spans="1:7" x14ac:dyDescent="0.15">
      <c r="C15" s="192" t="str">
        <f>IF(申込書!A$2="","",申込書!A$2)</f>
        <v/>
      </c>
      <c r="D15" s="192" t="s">
        <v>271</v>
      </c>
      <c r="E15" s="192" t="str">
        <f>IF(申込書!B57="","",申込書!B57)</f>
        <v/>
      </c>
      <c r="F15" s="192" t="str">
        <f t="shared" si="0"/>
        <v/>
      </c>
      <c r="G15" s="192">
        <v>4</v>
      </c>
    </row>
    <row r="16" spans="1:7" x14ac:dyDescent="0.15">
      <c r="C16" s="192" t="str">
        <f>IF(申込書!A$2="","",申込書!A$2)</f>
        <v/>
      </c>
      <c r="D16" s="192" t="s">
        <v>271</v>
      </c>
      <c r="E16" s="192" t="str">
        <f>IF(申込書!B58="","",申込書!B58)</f>
        <v/>
      </c>
      <c r="F16" s="192" t="str">
        <f t="shared" si="0"/>
        <v/>
      </c>
      <c r="G16" s="192">
        <v>5</v>
      </c>
    </row>
    <row r="17" spans="3:7" x14ac:dyDescent="0.15">
      <c r="C17" s="192" t="str">
        <f>IF(申込書!A$2="","",申込書!A$2)</f>
        <v/>
      </c>
      <c r="D17" s="192" t="s">
        <v>271</v>
      </c>
      <c r="E17" s="192" t="str">
        <f>IF(申込書!B59="","",申込書!B59)</f>
        <v/>
      </c>
      <c r="F17" s="192" t="str">
        <f t="shared" si="0"/>
        <v/>
      </c>
      <c r="G17" s="192">
        <v>6</v>
      </c>
    </row>
    <row r="18" spans="3:7" x14ac:dyDescent="0.15">
      <c r="C18" s="192" t="str">
        <f>IF(申込書!A$2="","",申込書!A$2)</f>
        <v/>
      </c>
      <c r="D18" s="192" t="s">
        <v>271</v>
      </c>
      <c r="E18" s="192" t="str">
        <f>IF(申込書!B60="","",申込書!B60)</f>
        <v/>
      </c>
      <c r="F18" s="192" t="str">
        <f t="shared" si="0"/>
        <v/>
      </c>
      <c r="G18" s="192">
        <v>7</v>
      </c>
    </row>
    <row r="19" spans="3:7" x14ac:dyDescent="0.15">
      <c r="C19" s="192" t="str">
        <f>IF(申込書!A$2="","",申込書!A$2)</f>
        <v/>
      </c>
      <c r="D19" s="192" t="s">
        <v>271</v>
      </c>
      <c r="E19" s="192" t="str">
        <f>IF(申込書!B61="","",申込書!B61)</f>
        <v/>
      </c>
      <c r="F19" s="192" t="str">
        <f t="shared" si="0"/>
        <v/>
      </c>
      <c r="G19" s="192">
        <v>8</v>
      </c>
    </row>
    <row r="20" spans="3:7" x14ac:dyDescent="0.15">
      <c r="C20" s="192" t="str">
        <f>IF(申込書!A$2="","",申込書!A$2)</f>
        <v/>
      </c>
      <c r="D20" s="192" t="s">
        <v>271</v>
      </c>
      <c r="E20" s="192" t="str">
        <f>IF(申込書!B62="","",申込書!B62)</f>
        <v/>
      </c>
      <c r="F20" s="192" t="str">
        <f t="shared" si="0"/>
        <v/>
      </c>
      <c r="G20" s="192">
        <v>9</v>
      </c>
    </row>
    <row r="21" spans="3:7" x14ac:dyDescent="0.15">
      <c r="C21" s="192" t="str">
        <f>IF(申込書!A$2="","",申込書!A$2)</f>
        <v/>
      </c>
      <c r="D21" s="192" t="s">
        <v>271</v>
      </c>
      <c r="E21" s="192" t="str">
        <f>IF(申込書!B63="","",申込書!B63)</f>
        <v/>
      </c>
      <c r="F21" s="192" t="str">
        <f t="shared" si="0"/>
        <v/>
      </c>
      <c r="G21" s="192">
        <v>10</v>
      </c>
    </row>
    <row r="22" spans="3:7" x14ac:dyDescent="0.15">
      <c r="C22" s="192" t="str">
        <f>IF(申込書!A$2="","",申込書!A$2)</f>
        <v/>
      </c>
      <c r="D22" s="192" t="s">
        <v>272</v>
      </c>
      <c r="E22" s="192" t="str">
        <f>IF(申込書!B68="","",申込書!B68)</f>
        <v/>
      </c>
      <c r="F22" s="192" t="str">
        <f t="shared" si="0"/>
        <v/>
      </c>
      <c r="G22" s="192">
        <v>1</v>
      </c>
    </row>
    <row r="23" spans="3:7" x14ac:dyDescent="0.15">
      <c r="C23" s="192" t="str">
        <f>IF(申込書!A$2="","",申込書!A$2)</f>
        <v/>
      </c>
      <c r="D23" s="192" t="s">
        <v>272</v>
      </c>
      <c r="E23" s="192" t="str">
        <f>IF(申込書!B69="","",申込書!B69)</f>
        <v/>
      </c>
      <c r="F23" s="192" t="str">
        <f t="shared" si="0"/>
        <v/>
      </c>
      <c r="G23" s="192">
        <v>2</v>
      </c>
    </row>
    <row r="24" spans="3:7" x14ac:dyDescent="0.15">
      <c r="C24" s="192" t="str">
        <f>IF(申込書!A$2="","",申込書!A$2)</f>
        <v/>
      </c>
      <c r="D24" s="192" t="s">
        <v>272</v>
      </c>
      <c r="E24" s="192" t="str">
        <f>IF(申込書!B70="","",申込書!B70)</f>
        <v/>
      </c>
      <c r="F24" s="192" t="str">
        <f t="shared" si="0"/>
        <v/>
      </c>
      <c r="G24" s="192">
        <v>3</v>
      </c>
    </row>
    <row r="25" spans="3:7" x14ac:dyDescent="0.15">
      <c r="C25" s="192" t="str">
        <f>IF(申込書!A$2="","",申込書!A$2)</f>
        <v/>
      </c>
      <c r="D25" s="192" t="s">
        <v>272</v>
      </c>
      <c r="E25" s="192" t="str">
        <f>IF(申込書!B71="","",申込書!B71)</f>
        <v/>
      </c>
      <c r="F25" s="192" t="str">
        <f t="shared" si="0"/>
        <v/>
      </c>
      <c r="G25" s="192">
        <v>4</v>
      </c>
    </row>
    <row r="26" spans="3:7" x14ac:dyDescent="0.15">
      <c r="C26" s="192" t="str">
        <f>IF(申込書!A$2="","",申込書!A$2)</f>
        <v/>
      </c>
      <c r="D26" s="192" t="s">
        <v>272</v>
      </c>
      <c r="E26" s="192" t="str">
        <f>IF(申込書!B72="","",申込書!B72)</f>
        <v/>
      </c>
      <c r="F26" s="192" t="str">
        <f t="shared" si="0"/>
        <v/>
      </c>
      <c r="G26" s="192">
        <v>5</v>
      </c>
    </row>
    <row r="27" spans="3:7" x14ac:dyDescent="0.15">
      <c r="C27" s="192" t="str">
        <f>IF(申込書!A$2="","",申込書!A$2)</f>
        <v/>
      </c>
      <c r="D27" s="192" t="s">
        <v>272</v>
      </c>
      <c r="E27" s="192" t="str">
        <f>IF(申込書!B73="","",申込書!B73)</f>
        <v/>
      </c>
      <c r="F27" s="192" t="str">
        <f t="shared" si="0"/>
        <v/>
      </c>
      <c r="G27" s="192">
        <v>6</v>
      </c>
    </row>
    <row r="28" spans="3:7" x14ac:dyDescent="0.15">
      <c r="C28" s="192" t="str">
        <f>IF(申込書!A$2="","",申込書!A$2)</f>
        <v/>
      </c>
      <c r="D28" s="192" t="s">
        <v>272</v>
      </c>
      <c r="E28" s="192" t="str">
        <f>IF(申込書!B74="","",申込書!B74)</f>
        <v/>
      </c>
      <c r="F28" s="192" t="str">
        <f t="shared" si="0"/>
        <v/>
      </c>
      <c r="G28" s="192">
        <v>7</v>
      </c>
    </row>
    <row r="29" spans="3:7" x14ac:dyDescent="0.15">
      <c r="C29" s="192" t="str">
        <f>IF(申込書!A$2="","",申込書!A$2)</f>
        <v/>
      </c>
      <c r="D29" s="192" t="s">
        <v>272</v>
      </c>
      <c r="E29" s="192" t="str">
        <f>IF(申込書!B75="","",申込書!B75)</f>
        <v/>
      </c>
      <c r="F29" s="192" t="str">
        <f t="shared" si="0"/>
        <v/>
      </c>
      <c r="G29" s="192">
        <v>8</v>
      </c>
    </row>
    <row r="30" spans="3:7" x14ac:dyDescent="0.15">
      <c r="C30" s="192" t="str">
        <f>IF(申込書!A$2="","",申込書!A$2)</f>
        <v/>
      </c>
      <c r="D30" s="192" t="s">
        <v>272</v>
      </c>
      <c r="E30" s="192" t="str">
        <f>IF(申込書!B76="","",申込書!B76)</f>
        <v/>
      </c>
      <c r="F30" s="192" t="str">
        <f t="shared" si="0"/>
        <v/>
      </c>
      <c r="G30" s="192">
        <v>9</v>
      </c>
    </row>
    <row r="31" spans="3:7" x14ac:dyDescent="0.15">
      <c r="C31" s="192" t="str">
        <f>IF(申込書!A$2="","",申込書!A$2)</f>
        <v/>
      </c>
      <c r="D31" s="192" t="s">
        <v>272</v>
      </c>
      <c r="E31" s="192" t="str">
        <f>IF(申込書!B77="","",申込書!B77)</f>
        <v/>
      </c>
      <c r="F31" s="192" t="str">
        <f t="shared" si="0"/>
        <v/>
      </c>
      <c r="G31" s="192">
        <v>10</v>
      </c>
    </row>
    <row r="32" spans="3:7" x14ac:dyDescent="0.15">
      <c r="C32" s="192" t="str">
        <f>IF(申込書!A$2="","",申込書!A$2)</f>
        <v/>
      </c>
      <c r="D32" s="192" t="s">
        <v>273</v>
      </c>
      <c r="E32" s="192" t="str">
        <f>IF(申込書!B82="","",申込書!B82)</f>
        <v/>
      </c>
      <c r="F32" s="192" t="str">
        <f t="shared" si="0"/>
        <v/>
      </c>
      <c r="G32" s="192">
        <v>1</v>
      </c>
    </row>
    <row r="33" spans="3:7" x14ac:dyDescent="0.15">
      <c r="C33" s="192" t="str">
        <f>IF(申込書!A$2="","",申込書!A$2)</f>
        <v/>
      </c>
      <c r="D33" s="192" t="s">
        <v>273</v>
      </c>
      <c r="E33" s="192" t="str">
        <f>IF(申込書!B83="","",申込書!B83)</f>
        <v/>
      </c>
      <c r="F33" s="192" t="str">
        <f t="shared" si="0"/>
        <v/>
      </c>
      <c r="G33" s="192">
        <v>2</v>
      </c>
    </row>
    <row r="34" spans="3:7" x14ac:dyDescent="0.15">
      <c r="C34" s="192" t="str">
        <f>IF(申込書!A$2="","",申込書!A$2)</f>
        <v/>
      </c>
      <c r="D34" s="192" t="s">
        <v>273</v>
      </c>
      <c r="E34" s="192" t="str">
        <f>IF(申込書!B84="","",申込書!B84)</f>
        <v/>
      </c>
      <c r="F34" s="192" t="str">
        <f t="shared" si="0"/>
        <v/>
      </c>
      <c r="G34" s="192">
        <v>3</v>
      </c>
    </row>
    <row r="35" spans="3:7" x14ac:dyDescent="0.15">
      <c r="C35" s="192" t="str">
        <f>IF(申込書!A$2="","",申込書!A$2)</f>
        <v/>
      </c>
      <c r="D35" s="192" t="s">
        <v>273</v>
      </c>
      <c r="E35" s="192" t="str">
        <f>IF(申込書!B85="","",申込書!B85)</f>
        <v/>
      </c>
      <c r="F35" s="192" t="str">
        <f t="shared" si="0"/>
        <v/>
      </c>
      <c r="G35" s="192">
        <v>4</v>
      </c>
    </row>
    <row r="36" spans="3:7" x14ac:dyDescent="0.15">
      <c r="C36" s="192" t="str">
        <f>IF(申込書!A$2="","",申込書!A$2)</f>
        <v/>
      </c>
      <c r="D36" s="192" t="s">
        <v>273</v>
      </c>
      <c r="E36" s="192" t="str">
        <f>IF(申込書!B86="","",申込書!B86)</f>
        <v/>
      </c>
      <c r="F36" s="192" t="str">
        <f t="shared" si="0"/>
        <v/>
      </c>
      <c r="G36" s="192">
        <v>5</v>
      </c>
    </row>
    <row r="37" spans="3:7" x14ac:dyDescent="0.15">
      <c r="C37" s="192" t="str">
        <f>IF(申込書!A$2="","",申込書!A$2)</f>
        <v/>
      </c>
      <c r="D37" s="192" t="s">
        <v>273</v>
      </c>
      <c r="E37" s="192" t="str">
        <f>IF(申込書!B87="","",申込書!B87)</f>
        <v/>
      </c>
      <c r="F37" s="192" t="str">
        <f t="shared" si="0"/>
        <v/>
      </c>
      <c r="G37" s="192">
        <v>6</v>
      </c>
    </row>
    <row r="38" spans="3:7" x14ac:dyDescent="0.15">
      <c r="C38" s="192" t="str">
        <f>IF(申込書!A$2="","",申込書!A$2)</f>
        <v/>
      </c>
      <c r="D38" s="192" t="s">
        <v>273</v>
      </c>
      <c r="E38" s="192" t="str">
        <f>IF(申込書!B88="","",申込書!B88)</f>
        <v/>
      </c>
      <c r="F38" s="192" t="str">
        <f t="shared" si="0"/>
        <v/>
      </c>
      <c r="G38" s="192">
        <v>7</v>
      </c>
    </row>
    <row r="39" spans="3:7" x14ac:dyDescent="0.15">
      <c r="C39" s="192" t="str">
        <f>IF(申込書!A$2="","",申込書!A$2)</f>
        <v/>
      </c>
      <c r="D39" s="192" t="s">
        <v>273</v>
      </c>
      <c r="E39" s="192" t="str">
        <f>IF(申込書!B89="","",申込書!B89)</f>
        <v/>
      </c>
      <c r="F39" s="192" t="str">
        <f t="shared" si="0"/>
        <v/>
      </c>
      <c r="G39" s="192">
        <v>8</v>
      </c>
    </row>
    <row r="40" spans="3:7" x14ac:dyDescent="0.15">
      <c r="C40" s="192" t="str">
        <f>IF(申込書!A$2="","",申込書!A$2)</f>
        <v/>
      </c>
      <c r="D40" s="192" t="s">
        <v>273</v>
      </c>
      <c r="E40" s="192" t="str">
        <f>IF(申込書!B90="","",申込書!B90)</f>
        <v/>
      </c>
      <c r="F40" s="192" t="str">
        <f t="shared" si="0"/>
        <v/>
      </c>
      <c r="G40" s="192">
        <v>9</v>
      </c>
    </row>
    <row r="41" spans="3:7" x14ac:dyDescent="0.15">
      <c r="C41" s="192" t="str">
        <f>IF(申込書!A$2="","",申込書!A$2)</f>
        <v/>
      </c>
      <c r="D41" s="192" t="s">
        <v>273</v>
      </c>
      <c r="E41" s="192" t="str">
        <f>IF(申込書!B91="","",申込書!B91)</f>
        <v/>
      </c>
      <c r="F41" s="192" t="str">
        <f t="shared" si="0"/>
        <v/>
      </c>
      <c r="G41" s="192">
        <v>10</v>
      </c>
    </row>
    <row r="42" spans="3:7" x14ac:dyDescent="0.15">
      <c r="C42" s="192" t="str">
        <f>IF(申込書!A$2="","",申込書!A$2)</f>
        <v/>
      </c>
      <c r="D42" s="192" t="s">
        <v>274</v>
      </c>
      <c r="E42" s="192" t="str">
        <f>IF(申込書!B96="","",申込書!B96)</f>
        <v/>
      </c>
      <c r="F42" s="192" t="str">
        <f t="shared" si="0"/>
        <v/>
      </c>
      <c r="G42" s="192">
        <v>1</v>
      </c>
    </row>
    <row r="43" spans="3:7" x14ac:dyDescent="0.15">
      <c r="C43" s="192" t="str">
        <f>IF(申込書!A$2="","",申込書!A$2)</f>
        <v/>
      </c>
      <c r="D43" s="192" t="s">
        <v>274</v>
      </c>
      <c r="E43" s="192" t="str">
        <f>IF(申込書!B97="","",申込書!B97)</f>
        <v/>
      </c>
      <c r="F43" s="192" t="str">
        <f t="shared" si="0"/>
        <v/>
      </c>
      <c r="G43" s="192">
        <v>2</v>
      </c>
    </row>
    <row r="44" spans="3:7" x14ac:dyDescent="0.15">
      <c r="C44" s="192" t="str">
        <f>IF(申込書!A$2="","",申込書!A$2)</f>
        <v/>
      </c>
      <c r="D44" s="192" t="s">
        <v>274</v>
      </c>
      <c r="E44" s="192" t="str">
        <f>IF(申込書!B98="","",申込書!B98)</f>
        <v/>
      </c>
      <c r="F44" s="192" t="str">
        <f t="shared" si="0"/>
        <v/>
      </c>
      <c r="G44" s="192">
        <v>3</v>
      </c>
    </row>
    <row r="45" spans="3:7" x14ac:dyDescent="0.15">
      <c r="C45" s="192" t="str">
        <f>IF(申込書!A$2="","",申込書!A$2)</f>
        <v/>
      </c>
      <c r="D45" s="192" t="s">
        <v>274</v>
      </c>
      <c r="E45" s="192" t="str">
        <f>IF(申込書!B99="","",申込書!B99)</f>
        <v/>
      </c>
      <c r="F45" s="192" t="str">
        <f t="shared" si="0"/>
        <v/>
      </c>
      <c r="G45" s="192">
        <v>4</v>
      </c>
    </row>
    <row r="46" spans="3:7" x14ac:dyDescent="0.15">
      <c r="C46" s="192" t="str">
        <f>IF(申込書!A$2="","",申込書!A$2)</f>
        <v/>
      </c>
      <c r="D46" s="192" t="s">
        <v>274</v>
      </c>
      <c r="E46" s="192" t="str">
        <f>IF(申込書!B100="","",申込書!B100)</f>
        <v/>
      </c>
      <c r="F46" s="192" t="str">
        <f t="shared" si="0"/>
        <v/>
      </c>
      <c r="G46" s="192">
        <v>5</v>
      </c>
    </row>
    <row r="47" spans="3:7" x14ac:dyDescent="0.15">
      <c r="C47" s="192" t="str">
        <f>IF(申込書!A$2="","",申込書!A$2)</f>
        <v/>
      </c>
      <c r="D47" s="192" t="s">
        <v>274</v>
      </c>
      <c r="E47" s="192" t="str">
        <f>IF(申込書!B101="","",申込書!B101)</f>
        <v/>
      </c>
      <c r="F47" s="192" t="str">
        <f t="shared" si="0"/>
        <v/>
      </c>
      <c r="G47" s="192">
        <v>6</v>
      </c>
    </row>
    <row r="48" spans="3:7" x14ac:dyDescent="0.15">
      <c r="C48" s="192" t="str">
        <f>IF(申込書!A$2="","",申込書!A$2)</f>
        <v/>
      </c>
      <c r="D48" s="192" t="s">
        <v>274</v>
      </c>
      <c r="E48" s="192" t="str">
        <f>IF(申込書!B102="","",申込書!B102)</f>
        <v/>
      </c>
      <c r="F48" s="192" t="str">
        <f t="shared" si="0"/>
        <v/>
      </c>
      <c r="G48" s="192">
        <v>7</v>
      </c>
    </row>
    <row r="49" spans="3:7" x14ac:dyDescent="0.15">
      <c r="C49" s="192" t="str">
        <f>IF(申込書!A$2="","",申込書!A$2)</f>
        <v/>
      </c>
      <c r="D49" s="192" t="s">
        <v>274</v>
      </c>
      <c r="E49" s="192" t="str">
        <f>IF(申込書!B103="","",申込書!B103)</f>
        <v/>
      </c>
      <c r="F49" s="192" t="str">
        <f t="shared" si="0"/>
        <v/>
      </c>
      <c r="G49" s="192">
        <v>8</v>
      </c>
    </row>
    <row r="50" spans="3:7" x14ac:dyDescent="0.15">
      <c r="C50" s="192" t="str">
        <f>IF(申込書!A$2="","",申込書!A$2)</f>
        <v/>
      </c>
      <c r="D50" s="192" t="s">
        <v>274</v>
      </c>
      <c r="E50" s="192" t="str">
        <f>IF(申込書!B104="","",申込書!B104)</f>
        <v/>
      </c>
      <c r="F50" s="192" t="str">
        <f t="shared" si="0"/>
        <v/>
      </c>
      <c r="G50" s="192">
        <v>9</v>
      </c>
    </row>
    <row r="51" spans="3:7" x14ac:dyDescent="0.15">
      <c r="C51" s="192" t="str">
        <f>IF(申込書!A$2="","",申込書!A$2)</f>
        <v/>
      </c>
      <c r="D51" s="192" t="s">
        <v>274</v>
      </c>
      <c r="E51" s="192" t="str">
        <f>IF(申込書!B105="","",申込書!B105)</f>
        <v/>
      </c>
      <c r="F51" s="192" t="str">
        <f t="shared" si="0"/>
        <v/>
      </c>
      <c r="G51" s="192">
        <v>10</v>
      </c>
    </row>
    <row r="52" spans="3:7" x14ac:dyDescent="0.15">
      <c r="C52" s="192" t="str">
        <f>IF(申込書!A$2="","",申込書!A$2)</f>
        <v/>
      </c>
      <c r="D52" s="192" t="s">
        <v>275</v>
      </c>
      <c r="E52" s="192" t="str">
        <f>IF(申込書!B110="","",申込書!B110)</f>
        <v/>
      </c>
      <c r="F52" s="192" t="str">
        <f t="shared" si="0"/>
        <v/>
      </c>
      <c r="G52" s="192">
        <v>1</v>
      </c>
    </row>
    <row r="53" spans="3:7" x14ac:dyDescent="0.15">
      <c r="C53" s="192" t="str">
        <f>IF(申込書!A$2="","",申込書!A$2)</f>
        <v/>
      </c>
      <c r="D53" s="192" t="s">
        <v>275</v>
      </c>
      <c r="E53" s="192" t="str">
        <f>IF(申込書!B111="","",申込書!B111)</f>
        <v/>
      </c>
      <c r="F53" s="192" t="str">
        <f t="shared" si="0"/>
        <v/>
      </c>
      <c r="G53" s="192">
        <v>2</v>
      </c>
    </row>
    <row r="54" spans="3:7" x14ac:dyDescent="0.15">
      <c r="C54" s="192" t="str">
        <f>IF(申込書!A$2="","",申込書!A$2)</f>
        <v/>
      </c>
      <c r="D54" s="192" t="s">
        <v>275</v>
      </c>
      <c r="E54" s="192" t="str">
        <f>IF(申込書!B112="","",申込書!B112)</f>
        <v/>
      </c>
      <c r="F54" s="192" t="str">
        <f t="shared" si="0"/>
        <v/>
      </c>
      <c r="G54" s="192">
        <v>3</v>
      </c>
    </row>
    <row r="55" spans="3:7" x14ac:dyDescent="0.15">
      <c r="C55" s="192" t="str">
        <f>IF(申込書!A$2="","",申込書!A$2)</f>
        <v/>
      </c>
      <c r="D55" s="192" t="s">
        <v>275</v>
      </c>
      <c r="E55" s="192" t="str">
        <f>IF(申込書!B113="","",申込書!B113)</f>
        <v/>
      </c>
      <c r="F55" s="192" t="str">
        <f t="shared" si="0"/>
        <v/>
      </c>
      <c r="G55" s="192">
        <v>4</v>
      </c>
    </row>
    <row r="56" spans="3:7" x14ac:dyDescent="0.15">
      <c r="C56" s="192" t="str">
        <f>IF(申込書!A$2="","",申込書!A$2)</f>
        <v/>
      </c>
      <c r="D56" s="192" t="s">
        <v>275</v>
      </c>
      <c r="E56" s="192" t="str">
        <f>IF(申込書!B114="","",申込書!B114)</f>
        <v/>
      </c>
      <c r="F56" s="192" t="str">
        <f t="shared" si="0"/>
        <v/>
      </c>
      <c r="G56" s="192">
        <v>5</v>
      </c>
    </row>
    <row r="57" spans="3:7" x14ac:dyDescent="0.15">
      <c r="C57" s="192" t="str">
        <f>IF(申込書!A$2="","",申込書!A$2)</f>
        <v/>
      </c>
      <c r="D57" s="192" t="s">
        <v>275</v>
      </c>
      <c r="E57" s="192" t="str">
        <f>IF(申込書!B115="","",申込書!B115)</f>
        <v/>
      </c>
      <c r="F57" s="192" t="str">
        <f t="shared" si="0"/>
        <v/>
      </c>
      <c r="G57" s="192">
        <v>6</v>
      </c>
    </row>
    <row r="58" spans="3:7" x14ac:dyDescent="0.15">
      <c r="C58" s="192" t="str">
        <f>IF(申込書!A$2="","",申込書!A$2)</f>
        <v/>
      </c>
      <c r="D58" s="192" t="s">
        <v>275</v>
      </c>
      <c r="E58" s="192" t="str">
        <f>IF(申込書!B116="","",申込書!B116)</f>
        <v/>
      </c>
      <c r="F58" s="192" t="str">
        <f t="shared" si="0"/>
        <v/>
      </c>
      <c r="G58" s="192">
        <v>7</v>
      </c>
    </row>
    <row r="59" spans="3:7" x14ac:dyDescent="0.15">
      <c r="C59" s="192" t="str">
        <f>IF(申込書!A$2="","",申込書!A$2)</f>
        <v/>
      </c>
      <c r="D59" s="192" t="s">
        <v>275</v>
      </c>
      <c r="E59" s="192" t="str">
        <f>IF(申込書!B117="","",申込書!B117)</f>
        <v/>
      </c>
      <c r="F59" s="192" t="str">
        <f t="shared" si="0"/>
        <v/>
      </c>
      <c r="G59" s="192">
        <v>8</v>
      </c>
    </row>
    <row r="60" spans="3:7" x14ac:dyDescent="0.15">
      <c r="C60" s="192" t="str">
        <f>IF(申込書!A$2="","",申込書!A$2)</f>
        <v/>
      </c>
      <c r="D60" s="192" t="s">
        <v>275</v>
      </c>
      <c r="E60" s="192" t="str">
        <f>IF(申込書!B118="","",申込書!B118)</f>
        <v/>
      </c>
      <c r="F60" s="192" t="str">
        <f t="shared" si="0"/>
        <v/>
      </c>
      <c r="G60" s="192">
        <v>9</v>
      </c>
    </row>
    <row r="61" spans="3:7" x14ac:dyDescent="0.15">
      <c r="C61" s="192" t="str">
        <f>IF(申込書!A$2="","",申込書!A$2)</f>
        <v/>
      </c>
      <c r="D61" s="192" t="s">
        <v>275</v>
      </c>
      <c r="E61" s="192" t="str">
        <f>IF(申込書!B119="","",申込書!B119)</f>
        <v/>
      </c>
      <c r="F61" s="192" t="str">
        <f t="shared" si="0"/>
        <v/>
      </c>
      <c r="G61" s="192">
        <v>10</v>
      </c>
    </row>
  </sheetData>
  <sheetProtection algorithmName="SHA-512" hashValue="obWi+ADC3WPI3SnYEfIImQ3RuK04/3Uzv5/VK+W6m9amRTCGbuVVdRlilWYAfio8o1sq7Qce/ikvWeCidzojCA==" saltValue="nMiFaMuuJXghDXJbNRqzXA==" spinCount="100000" sheet="1" objects="1" scenarios="1"/>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G41"/>
  <sheetViews>
    <sheetView topLeftCell="A15" zoomScale="70" zoomScaleNormal="70" workbookViewId="0">
      <selection activeCell="D107" sqref="D107:G107"/>
    </sheetView>
  </sheetViews>
  <sheetFormatPr defaultColWidth="8.85546875" defaultRowHeight="16.5" x14ac:dyDescent="0.15"/>
  <cols>
    <col min="1" max="3" width="8.85546875" style="192"/>
    <col min="4" max="4" width="12.5703125" style="192" customWidth="1"/>
    <col min="5" max="5" width="8.85546875" style="192"/>
    <col min="6" max="6" width="12.5703125" style="192" customWidth="1"/>
    <col min="7" max="7" width="4.140625" style="192" customWidth="1"/>
    <col min="8" max="16384" width="8.85546875" style="192"/>
  </cols>
  <sheetData>
    <row r="1" spans="1:7" x14ac:dyDescent="0.15">
      <c r="A1" s="192" t="s">
        <v>50</v>
      </c>
      <c r="B1" s="192" t="s">
        <v>257</v>
      </c>
      <c r="C1" s="192" t="s">
        <v>258</v>
      </c>
      <c r="D1" s="192" t="s">
        <v>254</v>
      </c>
      <c r="E1" s="192" t="s">
        <v>256</v>
      </c>
      <c r="F1" s="192" t="s">
        <v>255</v>
      </c>
    </row>
    <row r="2" spans="1:7" x14ac:dyDescent="0.15">
      <c r="C2" s="192" t="str">
        <f>IF(申込書!A$2="","",申込書!A$2)</f>
        <v/>
      </c>
      <c r="D2" s="192" t="s">
        <v>276</v>
      </c>
      <c r="E2" s="192" t="str">
        <f>IF(申込書!B124="","",申込書!B124)</f>
        <v/>
      </c>
      <c r="F2" s="192" t="str">
        <f>IF(申込書!A$2="","",申込書!F$2)</f>
        <v/>
      </c>
      <c r="G2" s="192">
        <v>1</v>
      </c>
    </row>
    <row r="3" spans="1:7" x14ac:dyDescent="0.15">
      <c r="C3" s="192" t="str">
        <f>IF(申込書!A$2="","",申込書!A$2)</f>
        <v/>
      </c>
      <c r="D3" s="192" t="s">
        <v>276</v>
      </c>
      <c r="E3" s="192" t="str">
        <f>IF(申込書!B125="","",申込書!B125)</f>
        <v/>
      </c>
      <c r="F3" s="192" t="str">
        <f>+F$2</f>
        <v/>
      </c>
      <c r="G3" s="192">
        <v>2</v>
      </c>
    </row>
    <row r="4" spans="1:7" x14ac:dyDescent="0.15">
      <c r="C4" s="192" t="str">
        <f>IF(申込書!A$2="","",申込書!A$2)</f>
        <v/>
      </c>
      <c r="D4" s="192" t="s">
        <v>276</v>
      </c>
      <c r="E4" s="192" t="str">
        <f>IF(申込書!B126="","",申込書!B126)</f>
        <v/>
      </c>
      <c r="F4" s="192" t="str">
        <f t="shared" ref="F4:F41" si="0">+F$2</f>
        <v/>
      </c>
      <c r="G4" s="192">
        <v>3</v>
      </c>
    </row>
    <row r="5" spans="1:7" x14ac:dyDescent="0.15">
      <c r="C5" s="192" t="str">
        <f>IF(申込書!A$2="","",申込書!A$2)</f>
        <v/>
      </c>
      <c r="D5" s="192" t="s">
        <v>276</v>
      </c>
      <c r="E5" s="192" t="str">
        <f>IF(申込書!B127="","",申込書!B127)</f>
        <v/>
      </c>
      <c r="F5" s="192" t="str">
        <f t="shared" si="0"/>
        <v/>
      </c>
      <c r="G5" s="192">
        <v>4</v>
      </c>
    </row>
    <row r="6" spans="1:7" x14ac:dyDescent="0.15">
      <c r="C6" s="192" t="str">
        <f>IF(申込書!A$2="","",申込書!A$2)</f>
        <v/>
      </c>
      <c r="D6" s="192" t="s">
        <v>276</v>
      </c>
      <c r="E6" s="192" t="str">
        <f>IF(申込書!B128="","",申込書!B128)</f>
        <v/>
      </c>
      <c r="F6" s="192" t="str">
        <f t="shared" si="0"/>
        <v/>
      </c>
      <c r="G6" s="192">
        <v>5</v>
      </c>
    </row>
    <row r="7" spans="1:7" x14ac:dyDescent="0.15">
      <c r="C7" s="192" t="str">
        <f>IF(申込書!A$2="","",申込書!A$2)</f>
        <v/>
      </c>
      <c r="D7" s="192" t="s">
        <v>276</v>
      </c>
      <c r="E7" s="192" t="str">
        <f>IF(申込書!B129="","",申込書!B129)</f>
        <v/>
      </c>
      <c r="F7" s="192" t="str">
        <f t="shared" si="0"/>
        <v/>
      </c>
      <c r="G7" s="192">
        <v>6</v>
      </c>
    </row>
    <row r="8" spans="1:7" x14ac:dyDescent="0.15">
      <c r="C8" s="192" t="str">
        <f>IF(申込書!A$2="","",申込書!A$2)</f>
        <v/>
      </c>
      <c r="D8" s="192" t="s">
        <v>276</v>
      </c>
      <c r="E8" s="192" t="str">
        <f>IF(申込書!B130="","",申込書!B130)</f>
        <v/>
      </c>
      <c r="F8" s="192" t="str">
        <f t="shared" si="0"/>
        <v/>
      </c>
      <c r="G8" s="192">
        <v>7</v>
      </c>
    </row>
    <row r="9" spans="1:7" x14ac:dyDescent="0.15">
      <c r="C9" s="192" t="str">
        <f>IF(申込書!A$2="","",申込書!A$2)</f>
        <v/>
      </c>
      <c r="D9" s="192" t="s">
        <v>276</v>
      </c>
      <c r="E9" s="192" t="str">
        <f>IF(申込書!B131="","",申込書!B131)</f>
        <v/>
      </c>
      <c r="F9" s="192" t="str">
        <f t="shared" si="0"/>
        <v/>
      </c>
      <c r="G9" s="192">
        <v>8</v>
      </c>
    </row>
    <row r="10" spans="1:7" x14ac:dyDescent="0.15">
      <c r="C10" s="192" t="str">
        <f>IF(申込書!A$2="","",申込書!A$2)</f>
        <v/>
      </c>
      <c r="D10" s="192" t="s">
        <v>276</v>
      </c>
      <c r="E10" s="192" t="str">
        <f>IF(申込書!B132="","",申込書!B132)</f>
        <v/>
      </c>
      <c r="F10" s="192" t="str">
        <f t="shared" si="0"/>
        <v/>
      </c>
      <c r="G10" s="192">
        <v>9</v>
      </c>
    </row>
    <row r="11" spans="1:7" x14ac:dyDescent="0.15">
      <c r="C11" s="192" t="str">
        <f>IF(申込書!A$2="","",申込書!A$2)</f>
        <v/>
      </c>
      <c r="D11" s="192" t="s">
        <v>276</v>
      </c>
      <c r="E11" s="192" t="str">
        <f>IF(申込書!B133="","",申込書!B133)</f>
        <v/>
      </c>
      <c r="F11" s="192" t="str">
        <f t="shared" si="0"/>
        <v/>
      </c>
      <c r="G11" s="192">
        <v>10</v>
      </c>
    </row>
    <row r="12" spans="1:7" x14ac:dyDescent="0.15">
      <c r="C12" s="192" t="str">
        <f>IF(申込書!A$2="","",申込書!A$2)</f>
        <v/>
      </c>
      <c r="D12" s="192" t="s">
        <v>277</v>
      </c>
      <c r="E12" s="192" t="str">
        <f>IF(申込書!B138="","",申込書!B138)</f>
        <v/>
      </c>
      <c r="F12" s="192" t="str">
        <f t="shared" si="0"/>
        <v/>
      </c>
      <c r="G12" s="192">
        <v>1</v>
      </c>
    </row>
    <row r="13" spans="1:7" x14ac:dyDescent="0.15">
      <c r="C13" s="192" t="str">
        <f>IF(申込書!A$2="","",申込書!A$2)</f>
        <v/>
      </c>
      <c r="D13" s="192" t="s">
        <v>277</v>
      </c>
      <c r="E13" s="192" t="str">
        <f>IF(申込書!B139="","",申込書!B139)</f>
        <v/>
      </c>
      <c r="F13" s="192" t="str">
        <f t="shared" si="0"/>
        <v/>
      </c>
      <c r="G13" s="192">
        <v>2</v>
      </c>
    </row>
    <row r="14" spans="1:7" x14ac:dyDescent="0.15">
      <c r="C14" s="192" t="str">
        <f>IF(申込書!A$2="","",申込書!A$2)</f>
        <v/>
      </c>
      <c r="D14" s="192" t="s">
        <v>277</v>
      </c>
      <c r="E14" s="192" t="str">
        <f>IF(申込書!B140="","",申込書!B140)</f>
        <v/>
      </c>
      <c r="F14" s="192" t="str">
        <f t="shared" si="0"/>
        <v/>
      </c>
      <c r="G14" s="192">
        <v>3</v>
      </c>
    </row>
    <row r="15" spans="1:7" x14ac:dyDescent="0.15">
      <c r="C15" s="192" t="str">
        <f>IF(申込書!A$2="","",申込書!A$2)</f>
        <v/>
      </c>
      <c r="D15" s="192" t="s">
        <v>277</v>
      </c>
      <c r="E15" s="192" t="str">
        <f>IF(申込書!B141="","",申込書!B141)</f>
        <v/>
      </c>
      <c r="F15" s="192" t="str">
        <f t="shared" si="0"/>
        <v/>
      </c>
      <c r="G15" s="192">
        <v>4</v>
      </c>
    </row>
    <row r="16" spans="1:7" x14ac:dyDescent="0.15">
      <c r="C16" s="192" t="str">
        <f>IF(申込書!A$2="","",申込書!A$2)</f>
        <v/>
      </c>
      <c r="D16" s="192" t="s">
        <v>277</v>
      </c>
      <c r="E16" s="192" t="str">
        <f>IF(申込書!B142="","",申込書!B142)</f>
        <v/>
      </c>
      <c r="F16" s="192" t="str">
        <f t="shared" si="0"/>
        <v/>
      </c>
      <c r="G16" s="192">
        <v>5</v>
      </c>
    </row>
    <row r="17" spans="3:7" x14ac:dyDescent="0.15">
      <c r="C17" s="192" t="str">
        <f>IF(申込書!A$2="","",申込書!A$2)</f>
        <v/>
      </c>
      <c r="D17" s="192" t="s">
        <v>277</v>
      </c>
      <c r="E17" s="192" t="str">
        <f>IF(申込書!B143="","",申込書!B143)</f>
        <v/>
      </c>
      <c r="F17" s="192" t="str">
        <f t="shared" si="0"/>
        <v/>
      </c>
      <c r="G17" s="192">
        <v>6</v>
      </c>
    </row>
    <row r="18" spans="3:7" x14ac:dyDescent="0.15">
      <c r="C18" s="192" t="str">
        <f>IF(申込書!A$2="","",申込書!A$2)</f>
        <v/>
      </c>
      <c r="D18" s="192" t="s">
        <v>277</v>
      </c>
      <c r="E18" s="192" t="str">
        <f>IF(申込書!B144="","",申込書!B144)</f>
        <v/>
      </c>
      <c r="F18" s="192" t="str">
        <f t="shared" si="0"/>
        <v/>
      </c>
      <c r="G18" s="192">
        <v>7</v>
      </c>
    </row>
    <row r="19" spans="3:7" x14ac:dyDescent="0.15">
      <c r="C19" s="192" t="str">
        <f>IF(申込書!A$2="","",申込書!A$2)</f>
        <v/>
      </c>
      <c r="D19" s="192" t="s">
        <v>277</v>
      </c>
      <c r="E19" s="192" t="str">
        <f>IF(申込書!B145="","",申込書!B145)</f>
        <v/>
      </c>
      <c r="F19" s="192" t="str">
        <f t="shared" si="0"/>
        <v/>
      </c>
      <c r="G19" s="192">
        <v>8</v>
      </c>
    </row>
    <row r="20" spans="3:7" x14ac:dyDescent="0.15">
      <c r="C20" s="192" t="str">
        <f>IF(申込書!A$2="","",申込書!A$2)</f>
        <v/>
      </c>
      <c r="D20" s="192" t="s">
        <v>277</v>
      </c>
      <c r="E20" s="192" t="str">
        <f>IF(申込書!B146="","",申込書!B146)</f>
        <v/>
      </c>
      <c r="F20" s="192" t="str">
        <f t="shared" si="0"/>
        <v/>
      </c>
      <c r="G20" s="192">
        <v>9</v>
      </c>
    </row>
    <row r="21" spans="3:7" x14ac:dyDescent="0.15">
      <c r="C21" s="192" t="str">
        <f>IF(申込書!A$2="","",申込書!A$2)</f>
        <v/>
      </c>
      <c r="D21" s="192" t="s">
        <v>277</v>
      </c>
      <c r="E21" s="192" t="str">
        <f>IF(申込書!B147="","",申込書!B147)</f>
        <v/>
      </c>
      <c r="F21" s="192" t="str">
        <f t="shared" si="0"/>
        <v/>
      </c>
      <c r="G21" s="192">
        <v>10</v>
      </c>
    </row>
    <row r="22" spans="3:7" x14ac:dyDescent="0.15">
      <c r="C22" s="192" t="str">
        <f>IF(申込書!A$2="","",申込書!A$2)</f>
        <v/>
      </c>
      <c r="D22" s="192" t="s">
        <v>278</v>
      </c>
      <c r="E22" s="192" t="str">
        <f>IF(申込書!B152="","",申込書!B152)</f>
        <v/>
      </c>
      <c r="F22" s="192" t="str">
        <f t="shared" si="0"/>
        <v/>
      </c>
      <c r="G22" s="192">
        <v>1</v>
      </c>
    </row>
    <row r="23" spans="3:7" x14ac:dyDescent="0.15">
      <c r="C23" s="192" t="str">
        <f>IF(申込書!A$2="","",申込書!A$2)</f>
        <v/>
      </c>
      <c r="D23" s="192" t="s">
        <v>278</v>
      </c>
      <c r="E23" s="192" t="str">
        <f>IF(申込書!B153="","",申込書!B153)</f>
        <v/>
      </c>
      <c r="F23" s="192" t="str">
        <f t="shared" si="0"/>
        <v/>
      </c>
      <c r="G23" s="192">
        <v>2</v>
      </c>
    </row>
    <row r="24" spans="3:7" x14ac:dyDescent="0.15">
      <c r="C24" s="192" t="str">
        <f>IF(申込書!A$2="","",申込書!A$2)</f>
        <v/>
      </c>
      <c r="D24" s="192" t="s">
        <v>278</v>
      </c>
      <c r="E24" s="192" t="str">
        <f>IF(申込書!B154="","",申込書!B154)</f>
        <v/>
      </c>
      <c r="F24" s="192" t="str">
        <f t="shared" si="0"/>
        <v/>
      </c>
      <c r="G24" s="192">
        <v>3</v>
      </c>
    </row>
    <row r="25" spans="3:7" x14ac:dyDescent="0.15">
      <c r="C25" s="192" t="str">
        <f>IF(申込書!A$2="","",申込書!A$2)</f>
        <v/>
      </c>
      <c r="D25" s="192" t="s">
        <v>278</v>
      </c>
      <c r="E25" s="192" t="str">
        <f>IF(申込書!B155="","",申込書!B155)</f>
        <v/>
      </c>
      <c r="F25" s="192" t="str">
        <f t="shared" si="0"/>
        <v/>
      </c>
      <c r="G25" s="192">
        <v>4</v>
      </c>
    </row>
    <row r="26" spans="3:7" x14ac:dyDescent="0.15">
      <c r="C26" s="192" t="str">
        <f>IF(申込書!A$2="","",申込書!A$2)</f>
        <v/>
      </c>
      <c r="D26" s="192" t="s">
        <v>278</v>
      </c>
      <c r="E26" s="192" t="str">
        <f>IF(申込書!B156="","",申込書!B156)</f>
        <v/>
      </c>
      <c r="F26" s="192" t="str">
        <f t="shared" si="0"/>
        <v/>
      </c>
      <c r="G26" s="192">
        <v>5</v>
      </c>
    </row>
    <row r="27" spans="3:7" x14ac:dyDescent="0.15">
      <c r="C27" s="192" t="str">
        <f>IF(申込書!A$2="","",申込書!A$2)</f>
        <v/>
      </c>
      <c r="D27" s="192" t="s">
        <v>278</v>
      </c>
      <c r="E27" s="192" t="str">
        <f>IF(申込書!B157="","",申込書!B157)</f>
        <v/>
      </c>
      <c r="F27" s="192" t="str">
        <f t="shared" si="0"/>
        <v/>
      </c>
      <c r="G27" s="192">
        <v>6</v>
      </c>
    </row>
    <row r="28" spans="3:7" x14ac:dyDescent="0.15">
      <c r="C28" s="192" t="str">
        <f>IF(申込書!A$2="","",申込書!A$2)</f>
        <v/>
      </c>
      <c r="D28" s="192" t="s">
        <v>278</v>
      </c>
      <c r="E28" s="192" t="str">
        <f>IF(申込書!B158="","",申込書!B158)</f>
        <v/>
      </c>
      <c r="F28" s="192" t="str">
        <f t="shared" si="0"/>
        <v/>
      </c>
      <c r="G28" s="192">
        <v>7</v>
      </c>
    </row>
    <row r="29" spans="3:7" x14ac:dyDescent="0.15">
      <c r="C29" s="192" t="str">
        <f>IF(申込書!A$2="","",申込書!A$2)</f>
        <v/>
      </c>
      <c r="D29" s="192" t="s">
        <v>278</v>
      </c>
      <c r="E29" s="192" t="str">
        <f>IF(申込書!B159="","",申込書!B159)</f>
        <v/>
      </c>
      <c r="F29" s="192" t="str">
        <f t="shared" si="0"/>
        <v/>
      </c>
      <c r="G29" s="192">
        <v>8</v>
      </c>
    </row>
    <row r="30" spans="3:7" x14ac:dyDescent="0.15">
      <c r="C30" s="192" t="str">
        <f>IF(申込書!A$2="","",申込書!A$2)</f>
        <v/>
      </c>
      <c r="D30" s="192" t="s">
        <v>278</v>
      </c>
      <c r="E30" s="192" t="str">
        <f>IF(申込書!B160="","",申込書!B160)</f>
        <v/>
      </c>
      <c r="F30" s="192" t="str">
        <f t="shared" si="0"/>
        <v/>
      </c>
      <c r="G30" s="192">
        <v>9</v>
      </c>
    </row>
    <row r="31" spans="3:7" x14ac:dyDescent="0.15">
      <c r="C31" s="192" t="str">
        <f>IF(申込書!A$2="","",申込書!A$2)</f>
        <v/>
      </c>
      <c r="D31" s="192" t="s">
        <v>278</v>
      </c>
      <c r="E31" s="192" t="str">
        <f>IF(申込書!B161="","",申込書!B161)</f>
        <v/>
      </c>
      <c r="F31" s="192" t="str">
        <f t="shared" si="0"/>
        <v/>
      </c>
      <c r="G31" s="192">
        <v>10</v>
      </c>
    </row>
    <row r="32" spans="3:7" x14ac:dyDescent="0.15">
      <c r="C32" s="192" t="str">
        <f>IF(申込書!A$2="","",申込書!A$2)</f>
        <v/>
      </c>
      <c r="D32" s="192" t="s">
        <v>279</v>
      </c>
      <c r="E32" s="192" t="str">
        <f>IF(申込書!B166="","",申込書!B166)</f>
        <v/>
      </c>
      <c r="F32" s="192" t="str">
        <f t="shared" si="0"/>
        <v/>
      </c>
      <c r="G32" s="192">
        <v>1</v>
      </c>
    </row>
    <row r="33" spans="3:7" x14ac:dyDescent="0.15">
      <c r="C33" s="192" t="str">
        <f>IF(申込書!A$2="","",申込書!A$2)</f>
        <v/>
      </c>
      <c r="D33" s="192" t="s">
        <v>279</v>
      </c>
      <c r="E33" s="192" t="str">
        <f>IF(申込書!B167="","",申込書!B167)</f>
        <v/>
      </c>
      <c r="F33" s="192" t="str">
        <f t="shared" si="0"/>
        <v/>
      </c>
      <c r="G33" s="192">
        <v>2</v>
      </c>
    </row>
    <row r="34" spans="3:7" x14ac:dyDescent="0.15">
      <c r="C34" s="192" t="str">
        <f>IF(申込書!A$2="","",申込書!A$2)</f>
        <v/>
      </c>
      <c r="D34" s="192" t="s">
        <v>279</v>
      </c>
      <c r="E34" s="192" t="str">
        <f>IF(申込書!B168="","",申込書!B168)</f>
        <v/>
      </c>
      <c r="F34" s="192" t="str">
        <f t="shared" si="0"/>
        <v/>
      </c>
      <c r="G34" s="192">
        <v>3</v>
      </c>
    </row>
    <row r="35" spans="3:7" x14ac:dyDescent="0.15">
      <c r="C35" s="192" t="str">
        <f>IF(申込書!A$2="","",申込書!A$2)</f>
        <v/>
      </c>
      <c r="D35" s="192" t="s">
        <v>279</v>
      </c>
      <c r="E35" s="192" t="str">
        <f>IF(申込書!B169="","",申込書!B169)</f>
        <v/>
      </c>
      <c r="F35" s="192" t="str">
        <f t="shared" si="0"/>
        <v/>
      </c>
      <c r="G35" s="192">
        <v>4</v>
      </c>
    </row>
    <row r="36" spans="3:7" x14ac:dyDescent="0.15">
      <c r="C36" s="192" t="str">
        <f>IF(申込書!A$2="","",申込書!A$2)</f>
        <v/>
      </c>
      <c r="D36" s="192" t="s">
        <v>279</v>
      </c>
      <c r="E36" s="192" t="str">
        <f>IF(申込書!B170="","",申込書!B170)</f>
        <v/>
      </c>
      <c r="F36" s="192" t="str">
        <f t="shared" si="0"/>
        <v/>
      </c>
      <c r="G36" s="192">
        <v>5</v>
      </c>
    </row>
    <row r="37" spans="3:7" x14ac:dyDescent="0.15">
      <c r="C37" s="192" t="str">
        <f>IF(申込書!A$2="","",申込書!A$2)</f>
        <v/>
      </c>
      <c r="D37" s="192" t="s">
        <v>279</v>
      </c>
      <c r="E37" s="192" t="str">
        <f>IF(申込書!B171="","",申込書!B171)</f>
        <v/>
      </c>
      <c r="F37" s="192" t="str">
        <f t="shared" si="0"/>
        <v/>
      </c>
      <c r="G37" s="192">
        <v>6</v>
      </c>
    </row>
    <row r="38" spans="3:7" x14ac:dyDescent="0.15">
      <c r="C38" s="192" t="str">
        <f>IF(申込書!A$2="","",申込書!A$2)</f>
        <v/>
      </c>
      <c r="D38" s="192" t="s">
        <v>279</v>
      </c>
      <c r="E38" s="192" t="str">
        <f>IF(申込書!B172="","",申込書!B172)</f>
        <v/>
      </c>
      <c r="F38" s="192" t="str">
        <f t="shared" si="0"/>
        <v/>
      </c>
      <c r="G38" s="192">
        <v>7</v>
      </c>
    </row>
    <row r="39" spans="3:7" x14ac:dyDescent="0.15">
      <c r="C39" s="192" t="str">
        <f>IF(申込書!A$2="","",申込書!A$2)</f>
        <v/>
      </c>
      <c r="D39" s="192" t="s">
        <v>279</v>
      </c>
      <c r="E39" s="192" t="str">
        <f>IF(申込書!B173="","",申込書!B173)</f>
        <v/>
      </c>
      <c r="F39" s="192" t="str">
        <f t="shared" si="0"/>
        <v/>
      </c>
      <c r="G39" s="192">
        <v>8</v>
      </c>
    </row>
    <row r="40" spans="3:7" x14ac:dyDescent="0.15">
      <c r="C40" s="192" t="str">
        <f>IF(申込書!A$2="","",申込書!A$2)</f>
        <v/>
      </c>
      <c r="D40" s="192" t="s">
        <v>279</v>
      </c>
      <c r="E40" s="192" t="str">
        <f>IF(申込書!B174="","",申込書!B174)</f>
        <v/>
      </c>
      <c r="F40" s="192" t="str">
        <f t="shared" si="0"/>
        <v/>
      </c>
      <c r="G40" s="192">
        <v>9</v>
      </c>
    </row>
    <row r="41" spans="3:7" x14ac:dyDescent="0.15">
      <c r="C41" s="192" t="str">
        <f>IF(申込書!A$2="","",申込書!A$2)</f>
        <v/>
      </c>
      <c r="D41" s="192" t="s">
        <v>279</v>
      </c>
      <c r="E41" s="192" t="str">
        <f>IF(申込書!B175="","",申込書!B175)</f>
        <v/>
      </c>
      <c r="F41" s="192" t="str">
        <f t="shared" si="0"/>
        <v/>
      </c>
      <c r="G41" s="192">
        <v>10</v>
      </c>
    </row>
  </sheetData>
  <sheetProtection algorithmName="SHA-512" hashValue="LxFLBap0BS3IYV9fS9HBBuzZmfebLldVmvLag7Ic5aApYvClpxelDzgvd/GFAWb9mE36bZXJeC/Bia1gdICqdw==" saltValue="16DR3+c4vUJr5I4eBCDl9A==" spinCount="100000" sheet="1" objects="1" scenarios="1"/>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G31"/>
  <sheetViews>
    <sheetView topLeftCell="A8" zoomScale="70" zoomScaleNormal="70" workbookViewId="0">
      <selection activeCell="D107" sqref="D107:G107"/>
    </sheetView>
  </sheetViews>
  <sheetFormatPr defaultColWidth="8.85546875" defaultRowHeight="16.5" x14ac:dyDescent="0.15"/>
  <cols>
    <col min="1" max="3" width="8.85546875" style="192"/>
    <col min="4" max="4" width="12.5703125" style="192" customWidth="1"/>
    <col min="5" max="5" width="8.85546875" style="192"/>
    <col min="6" max="6" width="12.5703125" style="192" customWidth="1"/>
    <col min="7" max="7" width="4.140625" style="192" customWidth="1"/>
    <col min="8" max="16384" width="8.85546875" style="192"/>
  </cols>
  <sheetData>
    <row r="1" spans="1:7" x14ac:dyDescent="0.15">
      <c r="A1" s="192" t="s">
        <v>259</v>
      </c>
      <c r="B1" s="192" t="s">
        <v>257</v>
      </c>
      <c r="C1" s="192" t="s">
        <v>258</v>
      </c>
      <c r="D1" s="192" t="s">
        <v>254</v>
      </c>
      <c r="E1" s="192" t="s">
        <v>256</v>
      </c>
      <c r="F1" s="192" t="s">
        <v>255</v>
      </c>
    </row>
    <row r="2" spans="1:7" x14ac:dyDescent="0.15">
      <c r="C2" s="192" t="str">
        <f>IF(申込書!A$2="","",申込書!A$2)</f>
        <v/>
      </c>
      <c r="D2" s="192" t="s">
        <v>270</v>
      </c>
      <c r="E2" s="192" t="str">
        <f>IF(申込書!B180="","",申込書!B180)</f>
        <v/>
      </c>
      <c r="F2" s="192" t="str">
        <f>IF(申込書!A$2="","",申込書!F$2)</f>
        <v/>
      </c>
      <c r="G2" s="192">
        <v>1</v>
      </c>
    </row>
    <row r="3" spans="1:7" x14ac:dyDescent="0.15">
      <c r="C3" s="192" t="str">
        <f>IF(申込書!A$2="","",申込書!A$2)</f>
        <v/>
      </c>
      <c r="D3" s="192" t="s">
        <v>270</v>
      </c>
      <c r="E3" s="192" t="str">
        <f>IF(申込書!B181="","",申込書!B181)</f>
        <v/>
      </c>
      <c r="F3" s="192" t="str">
        <f>+F$2</f>
        <v/>
      </c>
      <c r="G3" s="192">
        <v>2</v>
      </c>
    </row>
    <row r="4" spans="1:7" x14ac:dyDescent="0.15">
      <c r="C4" s="192" t="str">
        <f>IF(申込書!A$2="","",申込書!A$2)</f>
        <v/>
      </c>
      <c r="D4" s="192" t="s">
        <v>270</v>
      </c>
      <c r="E4" s="192" t="str">
        <f>IF(申込書!B182="","",申込書!B182)</f>
        <v/>
      </c>
      <c r="F4" s="192" t="str">
        <f t="shared" ref="F4:F31" si="0">+F$2</f>
        <v/>
      </c>
      <c r="G4" s="192">
        <v>3</v>
      </c>
    </row>
    <row r="5" spans="1:7" x14ac:dyDescent="0.15">
      <c r="C5" s="192" t="str">
        <f>IF(申込書!A$2="","",申込書!A$2)</f>
        <v/>
      </c>
      <c r="D5" s="192" t="s">
        <v>270</v>
      </c>
      <c r="E5" s="192" t="str">
        <f>IF(申込書!B183="","",申込書!B183)</f>
        <v/>
      </c>
      <c r="F5" s="192" t="str">
        <f t="shared" si="0"/>
        <v/>
      </c>
      <c r="G5" s="192">
        <v>4</v>
      </c>
    </row>
    <row r="6" spans="1:7" x14ac:dyDescent="0.15">
      <c r="C6" s="192" t="str">
        <f>IF(申込書!A$2="","",申込書!A$2)</f>
        <v/>
      </c>
      <c r="D6" s="192" t="s">
        <v>270</v>
      </c>
      <c r="E6" s="192" t="str">
        <f>IF(申込書!B184="","",申込書!B184)</f>
        <v/>
      </c>
      <c r="F6" s="192" t="str">
        <f t="shared" si="0"/>
        <v/>
      </c>
      <c r="G6" s="192">
        <v>5</v>
      </c>
    </row>
    <row r="7" spans="1:7" x14ac:dyDescent="0.15">
      <c r="C7" s="192" t="str">
        <f>IF(申込書!A$2="","",申込書!A$2)</f>
        <v/>
      </c>
      <c r="D7" s="192" t="s">
        <v>271</v>
      </c>
      <c r="E7" s="192" t="str">
        <f>IF(申込書!B188="","",申込書!B188)</f>
        <v/>
      </c>
      <c r="F7" s="192" t="str">
        <f t="shared" si="0"/>
        <v/>
      </c>
      <c r="G7" s="192">
        <v>1</v>
      </c>
    </row>
    <row r="8" spans="1:7" x14ac:dyDescent="0.15">
      <c r="C8" s="192" t="str">
        <f>IF(申込書!A$2="","",申込書!A$2)</f>
        <v/>
      </c>
      <c r="D8" s="192" t="s">
        <v>271</v>
      </c>
      <c r="E8" s="192" t="str">
        <f>IF(申込書!B189="","",申込書!B189)</f>
        <v/>
      </c>
      <c r="F8" s="192" t="str">
        <f t="shared" si="0"/>
        <v/>
      </c>
      <c r="G8" s="192">
        <v>2</v>
      </c>
    </row>
    <row r="9" spans="1:7" x14ac:dyDescent="0.15">
      <c r="C9" s="192" t="str">
        <f>IF(申込書!A$2="","",申込書!A$2)</f>
        <v/>
      </c>
      <c r="D9" s="192" t="s">
        <v>271</v>
      </c>
      <c r="E9" s="192" t="str">
        <f>IF(申込書!B190="","",申込書!B190)</f>
        <v/>
      </c>
      <c r="F9" s="192" t="str">
        <f t="shared" si="0"/>
        <v/>
      </c>
      <c r="G9" s="192">
        <v>3</v>
      </c>
    </row>
    <row r="10" spans="1:7" x14ac:dyDescent="0.15">
      <c r="C10" s="192" t="str">
        <f>IF(申込書!A$2="","",申込書!A$2)</f>
        <v/>
      </c>
      <c r="D10" s="192" t="s">
        <v>271</v>
      </c>
      <c r="E10" s="192" t="str">
        <f>IF(申込書!B191="","",申込書!B191)</f>
        <v/>
      </c>
      <c r="F10" s="192" t="str">
        <f t="shared" si="0"/>
        <v/>
      </c>
      <c r="G10" s="192">
        <v>4</v>
      </c>
    </row>
    <row r="11" spans="1:7" x14ac:dyDescent="0.15">
      <c r="C11" s="192" t="str">
        <f>IF(申込書!A$2="","",申込書!A$2)</f>
        <v/>
      </c>
      <c r="D11" s="192" t="s">
        <v>271</v>
      </c>
      <c r="E11" s="192" t="str">
        <f>IF(申込書!B192="","",申込書!B192)</f>
        <v/>
      </c>
      <c r="F11" s="192" t="str">
        <f t="shared" si="0"/>
        <v/>
      </c>
      <c r="G11" s="192">
        <v>5</v>
      </c>
    </row>
    <row r="12" spans="1:7" x14ac:dyDescent="0.15">
      <c r="C12" s="192" t="str">
        <f>IF(申込書!A$2="","",申込書!A$2)</f>
        <v/>
      </c>
      <c r="D12" s="192" t="s">
        <v>272</v>
      </c>
      <c r="E12" s="192" t="str">
        <f>IF(申込書!B196="","",申込書!B196)</f>
        <v/>
      </c>
      <c r="F12" s="192" t="str">
        <f t="shared" si="0"/>
        <v/>
      </c>
      <c r="G12" s="192">
        <v>1</v>
      </c>
    </row>
    <row r="13" spans="1:7" x14ac:dyDescent="0.15">
      <c r="C13" s="192" t="str">
        <f>IF(申込書!A$2="","",申込書!A$2)</f>
        <v/>
      </c>
      <c r="D13" s="192" t="s">
        <v>272</v>
      </c>
      <c r="E13" s="192" t="str">
        <f>IF(申込書!B197="","",申込書!B197)</f>
        <v/>
      </c>
      <c r="F13" s="192" t="str">
        <f t="shared" si="0"/>
        <v/>
      </c>
      <c r="G13" s="192">
        <v>2</v>
      </c>
    </row>
    <row r="14" spans="1:7" x14ac:dyDescent="0.15">
      <c r="C14" s="192" t="str">
        <f>IF(申込書!A$2="","",申込書!A$2)</f>
        <v/>
      </c>
      <c r="D14" s="192" t="s">
        <v>272</v>
      </c>
      <c r="E14" s="192" t="str">
        <f>IF(申込書!B198="","",申込書!B198)</f>
        <v/>
      </c>
      <c r="F14" s="192" t="str">
        <f t="shared" si="0"/>
        <v/>
      </c>
      <c r="G14" s="192">
        <v>3</v>
      </c>
    </row>
    <row r="15" spans="1:7" x14ac:dyDescent="0.15">
      <c r="C15" s="192" t="str">
        <f>IF(申込書!A$2="","",申込書!A$2)</f>
        <v/>
      </c>
      <c r="D15" s="192" t="s">
        <v>272</v>
      </c>
      <c r="E15" s="192" t="str">
        <f>IF(申込書!B199="","",申込書!B199)</f>
        <v/>
      </c>
      <c r="F15" s="192" t="str">
        <f t="shared" si="0"/>
        <v/>
      </c>
      <c r="G15" s="192">
        <v>4</v>
      </c>
    </row>
    <row r="16" spans="1:7" x14ac:dyDescent="0.15">
      <c r="C16" s="192" t="str">
        <f>IF(申込書!A$2="","",申込書!A$2)</f>
        <v/>
      </c>
      <c r="D16" s="192" t="s">
        <v>272</v>
      </c>
      <c r="E16" s="192" t="str">
        <f>IF(申込書!B200="","",申込書!B200)</f>
        <v/>
      </c>
      <c r="F16" s="192" t="str">
        <f t="shared" si="0"/>
        <v/>
      </c>
      <c r="G16" s="192">
        <v>5</v>
      </c>
    </row>
    <row r="17" spans="3:7" x14ac:dyDescent="0.15">
      <c r="C17" s="192" t="str">
        <f>IF(申込書!A$2="","",申込書!A$2)</f>
        <v/>
      </c>
      <c r="D17" s="192" t="s">
        <v>273</v>
      </c>
      <c r="E17" s="192" t="str">
        <f>IF(申込書!B205="","",申込書!B205)</f>
        <v/>
      </c>
      <c r="F17" s="192" t="str">
        <f t="shared" si="0"/>
        <v/>
      </c>
      <c r="G17" s="192">
        <v>1</v>
      </c>
    </row>
    <row r="18" spans="3:7" x14ac:dyDescent="0.15">
      <c r="C18" s="192" t="str">
        <f>IF(申込書!A$2="","",申込書!A$2)</f>
        <v/>
      </c>
      <c r="D18" s="192" t="s">
        <v>273</v>
      </c>
      <c r="E18" s="192" t="str">
        <f>IF(申込書!B206="","",申込書!B206)</f>
        <v/>
      </c>
      <c r="F18" s="192" t="str">
        <f t="shared" si="0"/>
        <v/>
      </c>
      <c r="G18" s="192">
        <v>2</v>
      </c>
    </row>
    <row r="19" spans="3:7" x14ac:dyDescent="0.15">
      <c r="C19" s="192" t="str">
        <f>IF(申込書!A$2="","",申込書!A$2)</f>
        <v/>
      </c>
      <c r="D19" s="192" t="s">
        <v>273</v>
      </c>
      <c r="E19" s="192" t="str">
        <f>IF(申込書!B207="","",申込書!B207)</f>
        <v/>
      </c>
      <c r="F19" s="192" t="str">
        <f t="shared" si="0"/>
        <v/>
      </c>
      <c r="G19" s="192">
        <v>3</v>
      </c>
    </row>
    <row r="20" spans="3:7" x14ac:dyDescent="0.15">
      <c r="C20" s="192" t="str">
        <f>IF(申込書!A$2="","",申込書!A$2)</f>
        <v/>
      </c>
      <c r="D20" s="192" t="s">
        <v>273</v>
      </c>
      <c r="E20" s="192" t="str">
        <f>IF(申込書!B208="","",申込書!B208)</f>
        <v/>
      </c>
      <c r="F20" s="192" t="str">
        <f t="shared" si="0"/>
        <v/>
      </c>
      <c r="G20" s="192">
        <v>4</v>
      </c>
    </row>
    <row r="21" spans="3:7" x14ac:dyDescent="0.15">
      <c r="C21" s="192" t="str">
        <f>IF(申込書!A$2="","",申込書!A$2)</f>
        <v/>
      </c>
      <c r="D21" s="192" t="s">
        <v>273</v>
      </c>
      <c r="E21" s="192" t="str">
        <f>IF(申込書!B209="","",申込書!B209)</f>
        <v/>
      </c>
      <c r="F21" s="192" t="str">
        <f t="shared" si="0"/>
        <v/>
      </c>
      <c r="G21" s="192">
        <v>5</v>
      </c>
    </row>
    <row r="22" spans="3:7" x14ac:dyDescent="0.15">
      <c r="C22" s="192" t="str">
        <f>IF(申込書!A$2="","",申込書!A$2)</f>
        <v/>
      </c>
      <c r="D22" s="192" t="s">
        <v>274</v>
      </c>
      <c r="E22" s="192" t="str">
        <f>IF(申込書!B213="","",申込書!B213)</f>
        <v/>
      </c>
      <c r="F22" s="192" t="str">
        <f t="shared" si="0"/>
        <v/>
      </c>
      <c r="G22" s="192">
        <v>1</v>
      </c>
    </row>
    <row r="23" spans="3:7" x14ac:dyDescent="0.15">
      <c r="C23" s="192" t="str">
        <f>IF(申込書!A$2="","",申込書!A$2)</f>
        <v/>
      </c>
      <c r="D23" s="192" t="s">
        <v>274</v>
      </c>
      <c r="E23" s="192" t="str">
        <f>IF(申込書!B214="","",申込書!B214)</f>
        <v/>
      </c>
      <c r="F23" s="192" t="str">
        <f t="shared" si="0"/>
        <v/>
      </c>
      <c r="G23" s="192">
        <v>2</v>
      </c>
    </row>
    <row r="24" spans="3:7" x14ac:dyDescent="0.15">
      <c r="C24" s="192" t="str">
        <f>IF(申込書!A$2="","",申込書!A$2)</f>
        <v/>
      </c>
      <c r="D24" s="192" t="s">
        <v>274</v>
      </c>
      <c r="E24" s="192" t="str">
        <f>IF(申込書!B215="","",申込書!B215)</f>
        <v/>
      </c>
      <c r="F24" s="192" t="str">
        <f t="shared" si="0"/>
        <v/>
      </c>
      <c r="G24" s="192">
        <v>3</v>
      </c>
    </row>
    <row r="25" spans="3:7" x14ac:dyDescent="0.15">
      <c r="C25" s="192" t="str">
        <f>IF(申込書!A$2="","",申込書!A$2)</f>
        <v/>
      </c>
      <c r="D25" s="192" t="s">
        <v>274</v>
      </c>
      <c r="E25" s="192" t="str">
        <f>IF(申込書!B216="","",申込書!B216)</f>
        <v/>
      </c>
      <c r="F25" s="192" t="str">
        <f t="shared" si="0"/>
        <v/>
      </c>
      <c r="G25" s="192">
        <v>4</v>
      </c>
    </row>
    <row r="26" spans="3:7" x14ac:dyDescent="0.15">
      <c r="C26" s="192" t="str">
        <f>IF(申込書!A$2="","",申込書!A$2)</f>
        <v/>
      </c>
      <c r="D26" s="192" t="s">
        <v>274</v>
      </c>
      <c r="E26" s="192" t="str">
        <f>IF(申込書!B217="","",申込書!B217)</f>
        <v/>
      </c>
      <c r="F26" s="192" t="str">
        <f t="shared" si="0"/>
        <v/>
      </c>
      <c r="G26" s="192">
        <v>5</v>
      </c>
    </row>
    <row r="27" spans="3:7" x14ac:dyDescent="0.15">
      <c r="C27" s="192" t="str">
        <f>IF(申込書!A$2="","",申込書!A$2)</f>
        <v/>
      </c>
      <c r="D27" s="192" t="s">
        <v>275</v>
      </c>
      <c r="E27" s="192" t="str">
        <f>IF(申込書!B222="","",申込書!B222)</f>
        <v/>
      </c>
      <c r="F27" s="192" t="str">
        <f t="shared" si="0"/>
        <v/>
      </c>
      <c r="G27" s="192">
        <v>1</v>
      </c>
    </row>
    <row r="28" spans="3:7" x14ac:dyDescent="0.15">
      <c r="C28" s="192" t="str">
        <f>IF(申込書!A$2="","",申込書!A$2)</f>
        <v/>
      </c>
      <c r="D28" s="192" t="s">
        <v>275</v>
      </c>
      <c r="E28" s="192" t="str">
        <f>IF(申込書!B223="","",申込書!B223)</f>
        <v/>
      </c>
      <c r="F28" s="192" t="str">
        <f t="shared" si="0"/>
        <v/>
      </c>
      <c r="G28" s="192">
        <v>2</v>
      </c>
    </row>
    <row r="29" spans="3:7" x14ac:dyDescent="0.15">
      <c r="C29" s="192" t="str">
        <f>IF(申込書!A$2="","",申込書!A$2)</f>
        <v/>
      </c>
      <c r="D29" s="192" t="s">
        <v>275</v>
      </c>
      <c r="E29" s="192" t="str">
        <f>IF(申込書!B224="","",申込書!B224)</f>
        <v/>
      </c>
      <c r="F29" s="192" t="str">
        <f t="shared" si="0"/>
        <v/>
      </c>
      <c r="G29" s="192">
        <v>3</v>
      </c>
    </row>
    <row r="30" spans="3:7" x14ac:dyDescent="0.15">
      <c r="C30" s="192" t="str">
        <f>IF(申込書!A$2="","",申込書!A$2)</f>
        <v/>
      </c>
      <c r="D30" s="192" t="s">
        <v>275</v>
      </c>
      <c r="E30" s="192" t="str">
        <f>IF(申込書!B225="","",申込書!B225)</f>
        <v/>
      </c>
      <c r="F30" s="192" t="str">
        <f t="shared" si="0"/>
        <v/>
      </c>
      <c r="G30" s="192">
        <v>4</v>
      </c>
    </row>
    <row r="31" spans="3:7" x14ac:dyDescent="0.15">
      <c r="C31" s="192" t="str">
        <f>IF(申込書!A$2="","",申込書!A$2)</f>
        <v/>
      </c>
      <c r="D31" s="192" t="s">
        <v>275</v>
      </c>
      <c r="E31" s="192" t="str">
        <f>IF(申込書!B226="","",申込書!B226)</f>
        <v/>
      </c>
      <c r="F31" s="192" t="str">
        <f t="shared" si="0"/>
        <v/>
      </c>
      <c r="G31" s="192">
        <v>5</v>
      </c>
    </row>
  </sheetData>
  <sheetProtection algorithmName="SHA-512" hashValue="NyZPQft03o2AjdRaHHUiKEIJmrP/U+FnYlbvFOEmzyNadRmE/IQgyhrQXQZEvVhevpy56aLUzXITt+7O98C7HQ==" saltValue="uOZ/DYGhz+JNvZsNNRpZdQ==" spinCount="100000" sheet="1" objects="1" scenarios="1"/>
  <phoneticPr fontId="2"/>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G21"/>
  <sheetViews>
    <sheetView zoomScale="70" zoomScaleNormal="70" workbookViewId="0">
      <selection activeCell="D107" sqref="D107:G107"/>
    </sheetView>
  </sheetViews>
  <sheetFormatPr defaultColWidth="8.85546875" defaultRowHeight="16.5" x14ac:dyDescent="0.15"/>
  <cols>
    <col min="1" max="2" width="8.85546875" style="192"/>
    <col min="3" max="3" width="8.85546875" style="192" customWidth="1"/>
    <col min="4" max="4" width="12.5703125" style="192" customWidth="1"/>
    <col min="5" max="5" width="8.85546875" style="192"/>
    <col min="6" max="6" width="12.5703125" style="192" customWidth="1"/>
    <col min="7" max="7" width="4.140625" style="192" customWidth="1"/>
    <col min="8" max="16384" width="8.85546875" style="192"/>
  </cols>
  <sheetData>
    <row r="1" spans="1:7" x14ac:dyDescent="0.15">
      <c r="A1" s="192" t="s">
        <v>259</v>
      </c>
      <c r="B1" s="192" t="s">
        <v>257</v>
      </c>
      <c r="C1" s="192" t="s">
        <v>258</v>
      </c>
      <c r="D1" s="192" t="s">
        <v>254</v>
      </c>
      <c r="E1" s="192" t="s">
        <v>256</v>
      </c>
      <c r="F1" s="192" t="s">
        <v>255</v>
      </c>
    </row>
    <row r="2" spans="1:7" x14ac:dyDescent="0.15">
      <c r="C2" s="192" t="str">
        <f>IF(申込書!A$2="","",申込書!A$2)</f>
        <v/>
      </c>
      <c r="D2" s="192" t="s">
        <v>276</v>
      </c>
      <c r="E2" s="192" t="str">
        <f>IF(申込書!B230="","",申込書!B230)</f>
        <v/>
      </c>
      <c r="F2" s="192" t="str">
        <f>IF(申込書!A$2="","",申込書!F$2)</f>
        <v/>
      </c>
      <c r="G2" s="192">
        <v>1</v>
      </c>
    </row>
    <row r="3" spans="1:7" x14ac:dyDescent="0.15">
      <c r="C3" s="192" t="str">
        <f>IF(申込書!A$2="","",申込書!A$2)</f>
        <v/>
      </c>
      <c r="D3" s="192" t="s">
        <v>276</v>
      </c>
      <c r="E3" s="192" t="str">
        <f>IF(申込書!B231="","",申込書!B231)</f>
        <v/>
      </c>
      <c r="F3" s="192" t="str">
        <f>+F$2</f>
        <v/>
      </c>
      <c r="G3" s="192">
        <v>2</v>
      </c>
    </row>
    <row r="4" spans="1:7" x14ac:dyDescent="0.15">
      <c r="C4" s="192" t="str">
        <f>IF(申込書!A$2="","",申込書!A$2)</f>
        <v/>
      </c>
      <c r="D4" s="192" t="s">
        <v>276</v>
      </c>
      <c r="E4" s="192" t="str">
        <f>IF(申込書!B232="","",申込書!B232)</f>
        <v/>
      </c>
      <c r="F4" s="192" t="str">
        <f t="shared" ref="F4:F21" si="0">+F$2</f>
        <v/>
      </c>
      <c r="G4" s="192">
        <v>3</v>
      </c>
    </row>
    <row r="5" spans="1:7" x14ac:dyDescent="0.15">
      <c r="C5" s="192" t="str">
        <f>IF(申込書!A$2="","",申込書!A$2)</f>
        <v/>
      </c>
      <c r="D5" s="192" t="s">
        <v>276</v>
      </c>
      <c r="E5" s="192" t="str">
        <f>IF(申込書!B233="","",申込書!B233)</f>
        <v/>
      </c>
      <c r="F5" s="192" t="str">
        <f t="shared" si="0"/>
        <v/>
      </c>
      <c r="G5" s="192">
        <v>4</v>
      </c>
    </row>
    <row r="6" spans="1:7" x14ac:dyDescent="0.15">
      <c r="C6" s="192" t="str">
        <f>IF(申込書!A$2="","",申込書!A$2)</f>
        <v/>
      </c>
      <c r="D6" s="192" t="s">
        <v>276</v>
      </c>
      <c r="E6" s="192" t="str">
        <f>IF(申込書!B234="","",申込書!B234)</f>
        <v/>
      </c>
      <c r="F6" s="192" t="str">
        <f t="shared" si="0"/>
        <v/>
      </c>
      <c r="G6" s="192">
        <v>5</v>
      </c>
    </row>
    <row r="7" spans="1:7" x14ac:dyDescent="0.15">
      <c r="C7" s="192" t="str">
        <f>IF(申込書!A$2="","",申込書!A$2)</f>
        <v/>
      </c>
      <c r="D7" s="192" t="s">
        <v>277</v>
      </c>
      <c r="E7" s="192" t="str">
        <f>IF(申込書!B238="","",申込書!B238)</f>
        <v/>
      </c>
      <c r="F7" s="192" t="str">
        <f t="shared" si="0"/>
        <v/>
      </c>
      <c r="G7" s="192">
        <v>1</v>
      </c>
    </row>
    <row r="8" spans="1:7" x14ac:dyDescent="0.15">
      <c r="C8" s="192" t="str">
        <f>IF(申込書!A$2="","",申込書!A$2)</f>
        <v/>
      </c>
      <c r="D8" s="192" t="s">
        <v>277</v>
      </c>
      <c r="E8" s="192" t="str">
        <f>IF(申込書!B239="","",申込書!B239)</f>
        <v/>
      </c>
      <c r="F8" s="192" t="str">
        <f t="shared" si="0"/>
        <v/>
      </c>
      <c r="G8" s="192">
        <v>2</v>
      </c>
    </row>
    <row r="9" spans="1:7" x14ac:dyDescent="0.15">
      <c r="C9" s="192" t="str">
        <f>IF(申込書!A$2="","",申込書!A$2)</f>
        <v/>
      </c>
      <c r="D9" s="192" t="s">
        <v>277</v>
      </c>
      <c r="E9" s="192" t="str">
        <f>IF(申込書!B240="","",申込書!B240)</f>
        <v/>
      </c>
      <c r="F9" s="192" t="str">
        <f t="shared" si="0"/>
        <v/>
      </c>
      <c r="G9" s="192">
        <v>3</v>
      </c>
    </row>
    <row r="10" spans="1:7" x14ac:dyDescent="0.15">
      <c r="C10" s="192" t="str">
        <f>IF(申込書!A$2="","",申込書!A$2)</f>
        <v/>
      </c>
      <c r="D10" s="192" t="s">
        <v>277</v>
      </c>
      <c r="E10" s="192" t="str">
        <f>IF(申込書!B241="","",申込書!B241)</f>
        <v/>
      </c>
      <c r="F10" s="192" t="str">
        <f t="shared" si="0"/>
        <v/>
      </c>
      <c r="G10" s="192">
        <v>4</v>
      </c>
    </row>
    <row r="11" spans="1:7" x14ac:dyDescent="0.15">
      <c r="C11" s="192" t="str">
        <f>IF(申込書!A$2="","",申込書!A$2)</f>
        <v/>
      </c>
      <c r="D11" s="192" t="s">
        <v>277</v>
      </c>
      <c r="E11" s="192" t="str">
        <f>IF(申込書!B242="","",申込書!B242)</f>
        <v/>
      </c>
      <c r="F11" s="192" t="str">
        <f t="shared" si="0"/>
        <v/>
      </c>
      <c r="G11" s="192">
        <v>5</v>
      </c>
    </row>
    <row r="12" spans="1:7" x14ac:dyDescent="0.15">
      <c r="C12" s="192" t="str">
        <f>IF(申込書!A$2="","",申込書!A$2)</f>
        <v/>
      </c>
      <c r="D12" s="192" t="s">
        <v>278</v>
      </c>
      <c r="E12" s="192" t="str">
        <f>IF(申込書!B246="","",申込書!B246)</f>
        <v/>
      </c>
      <c r="F12" s="192" t="str">
        <f t="shared" si="0"/>
        <v/>
      </c>
      <c r="G12" s="192">
        <v>1</v>
      </c>
    </row>
    <row r="13" spans="1:7" x14ac:dyDescent="0.15">
      <c r="C13" s="192" t="str">
        <f>IF(申込書!A$2="","",申込書!A$2)</f>
        <v/>
      </c>
      <c r="D13" s="192" t="s">
        <v>278</v>
      </c>
      <c r="E13" s="192" t="str">
        <f>IF(申込書!B247="","",申込書!B247)</f>
        <v/>
      </c>
      <c r="F13" s="192" t="str">
        <f t="shared" si="0"/>
        <v/>
      </c>
      <c r="G13" s="192">
        <v>2</v>
      </c>
    </row>
    <row r="14" spans="1:7" x14ac:dyDescent="0.15">
      <c r="C14" s="192" t="str">
        <f>IF(申込書!A$2="","",申込書!A$2)</f>
        <v/>
      </c>
      <c r="D14" s="192" t="s">
        <v>278</v>
      </c>
      <c r="E14" s="192" t="str">
        <f>IF(申込書!B248="","",申込書!B248)</f>
        <v/>
      </c>
      <c r="F14" s="192" t="str">
        <f t="shared" si="0"/>
        <v/>
      </c>
      <c r="G14" s="192">
        <v>3</v>
      </c>
    </row>
    <row r="15" spans="1:7" x14ac:dyDescent="0.15">
      <c r="C15" s="192" t="str">
        <f>IF(申込書!A$2="","",申込書!A$2)</f>
        <v/>
      </c>
      <c r="D15" s="192" t="s">
        <v>278</v>
      </c>
      <c r="E15" s="192" t="str">
        <f>IF(申込書!B249="","",申込書!B249)</f>
        <v/>
      </c>
      <c r="F15" s="192" t="str">
        <f t="shared" si="0"/>
        <v/>
      </c>
      <c r="G15" s="192">
        <v>4</v>
      </c>
    </row>
    <row r="16" spans="1:7" x14ac:dyDescent="0.15">
      <c r="C16" s="192" t="str">
        <f>IF(申込書!A$2="","",申込書!A$2)</f>
        <v/>
      </c>
      <c r="D16" s="192" t="s">
        <v>278</v>
      </c>
      <c r="E16" s="192" t="str">
        <f>IF(申込書!B250="","",申込書!B250)</f>
        <v/>
      </c>
      <c r="F16" s="192" t="str">
        <f t="shared" si="0"/>
        <v/>
      </c>
      <c r="G16" s="192">
        <v>5</v>
      </c>
    </row>
    <row r="17" spans="3:7" x14ac:dyDescent="0.15">
      <c r="C17" s="192" t="str">
        <f>IF(申込書!A$2="","",申込書!A$2)</f>
        <v/>
      </c>
      <c r="D17" s="192" t="s">
        <v>279</v>
      </c>
      <c r="E17" s="192" t="str">
        <f>IF(申込書!B254="","",申込書!B254)</f>
        <v/>
      </c>
      <c r="F17" s="192" t="str">
        <f t="shared" si="0"/>
        <v/>
      </c>
      <c r="G17" s="192">
        <v>1</v>
      </c>
    </row>
    <row r="18" spans="3:7" x14ac:dyDescent="0.15">
      <c r="C18" s="192" t="str">
        <f>IF(申込書!A$2="","",申込書!A$2)</f>
        <v/>
      </c>
      <c r="D18" s="192" t="s">
        <v>279</v>
      </c>
      <c r="E18" s="192" t="str">
        <f>IF(申込書!B255="","",申込書!B255)</f>
        <v/>
      </c>
      <c r="F18" s="192" t="str">
        <f t="shared" si="0"/>
        <v/>
      </c>
      <c r="G18" s="192">
        <v>2</v>
      </c>
    </row>
    <row r="19" spans="3:7" x14ac:dyDescent="0.15">
      <c r="C19" s="192" t="str">
        <f>IF(申込書!A$2="","",申込書!A$2)</f>
        <v/>
      </c>
      <c r="D19" s="192" t="s">
        <v>279</v>
      </c>
      <c r="E19" s="192" t="str">
        <f>IF(申込書!B256="","",申込書!B256)</f>
        <v/>
      </c>
      <c r="F19" s="192" t="str">
        <f t="shared" si="0"/>
        <v/>
      </c>
      <c r="G19" s="192">
        <v>3</v>
      </c>
    </row>
    <row r="20" spans="3:7" x14ac:dyDescent="0.15">
      <c r="C20" s="192" t="str">
        <f>IF(申込書!A$2="","",申込書!A$2)</f>
        <v/>
      </c>
      <c r="D20" s="192" t="s">
        <v>279</v>
      </c>
      <c r="E20" s="192" t="str">
        <f>IF(申込書!B257="","",申込書!B257)</f>
        <v/>
      </c>
      <c r="F20" s="192" t="str">
        <f t="shared" si="0"/>
        <v/>
      </c>
      <c r="G20" s="192">
        <v>4</v>
      </c>
    </row>
    <row r="21" spans="3:7" x14ac:dyDescent="0.15">
      <c r="C21" s="192" t="str">
        <f>IF(申込書!A$2="","",申込書!A$2)</f>
        <v/>
      </c>
      <c r="D21" s="192" t="s">
        <v>279</v>
      </c>
      <c r="E21" s="192" t="str">
        <f>IF(申込書!B258="","",申込書!B258)</f>
        <v/>
      </c>
      <c r="F21" s="192" t="str">
        <f t="shared" si="0"/>
        <v/>
      </c>
      <c r="G21" s="192">
        <v>5</v>
      </c>
    </row>
  </sheetData>
  <sheetProtection algorithmName="SHA-512" hashValue="I08l83SlxltbmQv3AsjULSxrdtpAAaXYREaSf3sFzp4hGNOMPv2ro4UqXAtRJJ38CwxoR8warq5nW7Jq7lFZyQ==" saltValue="bJo/t+QzUZrJYwr2cwOrew==" spinCount="100000" sheet="1" objects="1" scenarios="1"/>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61"/>
  <sheetViews>
    <sheetView zoomScale="80" zoomScaleNormal="80" workbookViewId="0">
      <selection activeCell="D107" sqref="D107:G107"/>
    </sheetView>
  </sheetViews>
  <sheetFormatPr defaultColWidth="8.85546875" defaultRowHeight="16.5" x14ac:dyDescent="0.15"/>
  <cols>
    <col min="1" max="3" width="8.85546875" style="192"/>
    <col min="4" max="6" width="12.140625" style="192" customWidth="1"/>
    <col min="7" max="16384" width="8.85546875" style="192"/>
  </cols>
  <sheetData>
    <row r="1" spans="1:6" x14ac:dyDescent="0.15">
      <c r="A1" s="192" t="s">
        <v>50</v>
      </c>
      <c r="B1" s="192" t="s">
        <v>257</v>
      </c>
      <c r="C1" s="192" t="s">
        <v>258</v>
      </c>
      <c r="D1" s="192" t="str" cm="1">
        <f t="array" ref="D1">IFERROR(INDEX(アル男!D:D,SMALL(IF(アル男!D:D&lt;&gt;"",ROW(アル男!D:D)),ROW())),"")</f>
        <v>カテゴリ</v>
      </c>
      <c r="E1" s="192" t="str" cm="1">
        <f t="array" ref="E1">IFERROR(INDEX(アル男!E:E,SMALL(IF(アル男!E:E&lt;&gt;"",ROW(アル男!E:E)),ROW())),"")</f>
        <v>氏名</v>
      </c>
      <c r="F1" s="192" t="str" cm="1">
        <f t="array" ref="F1">IFERROR(INDEX(アル男!F:F,SMALL(IF(アル男!F:F&lt;&gt;"",ROW(アル男!F:F)),ROW())),"")</f>
        <v>校下団</v>
      </c>
    </row>
    <row r="2" spans="1:6" x14ac:dyDescent="0.15">
      <c r="C2" s="192" t="str">
        <f>IF(申込書!A$2="","",申込書!A$2)</f>
        <v/>
      </c>
      <c r="D2" s="192" t="str" cm="1">
        <f t="array" ref="D2">IFERROR(INDEX(アル男!D$1:D$61,SMALL(IF(アル男!E$1:E$61&lt;&gt;"",ROW(アル男!E$1:E$61)),ROW())),"")</f>
        <v/>
      </c>
      <c r="E2" s="192" t="str" cm="1">
        <f t="array" ref="E2">IFERROR(INDEX(アル男!E$1:E$61,SMALL(IF(アル男!E$1:E$61&lt;&gt;"",ROW(アル男!E$1:E$61)),ROW())),"")</f>
        <v/>
      </c>
      <c r="F2" s="192" t="str">
        <f>IF(申込書!A$2="","",申込書!F$2)</f>
        <v/>
      </c>
    </row>
    <row r="3" spans="1:6" x14ac:dyDescent="0.15">
      <c r="C3" s="192" t="str">
        <f>IF(申込書!A$2="","",申込書!A$2)</f>
        <v/>
      </c>
      <c r="D3" s="192" t="str" cm="1">
        <f t="array" ref="D3">IFERROR(INDEX(アル男!D$1:D$61,SMALL(IF(アル男!E$1:E$61&lt;&gt;"",ROW(アル男!E$1:E$61)),ROW())),"")</f>
        <v/>
      </c>
      <c r="E3" s="192" t="str" cm="1">
        <f t="array" ref="E3">IFERROR(INDEX(アル男!E$1:E$61,SMALL(IF(アル男!E$1:E$61&lt;&gt;"",ROW(アル男!E$1:E$61)),ROW())),"")</f>
        <v/>
      </c>
      <c r="F3" s="192" t="str">
        <f>+F$2</f>
        <v/>
      </c>
    </row>
    <row r="4" spans="1:6" x14ac:dyDescent="0.15">
      <c r="C4" s="192" t="str">
        <f>IF(申込書!A$2="","",申込書!A$2)</f>
        <v/>
      </c>
      <c r="D4" s="192" t="str" cm="1">
        <f t="array" ref="D4">IFERROR(INDEX(アル男!D$1:D$61,SMALL(IF(アル男!E$1:E$61&lt;&gt;"",ROW(アル男!E$1:E$61)),ROW())),"")</f>
        <v/>
      </c>
      <c r="E4" s="192" t="str" cm="1">
        <f t="array" ref="E4">IFERROR(INDEX(アル男!E$1:E$61,SMALL(IF(アル男!E$1:E$61&lt;&gt;"",ROW(アル男!E$1:E$61)),ROW())),"")</f>
        <v/>
      </c>
      <c r="F4" s="192" t="str">
        <f t="shared" ref="F4:F61" si="0">+F$2</f>
        <v/>
      </c>
    </row>
    <row r="5" spans="1:6" x14ac:dyDescent="0.15">
      <c r="C5" s="192" t="str">
        <f>IF(申込書!A$2="","",申込書!A$2)</f>
        <v/>
      </c>
      <c r="D5" s="192" t="str" cm="1">
        <f t="array" ref="D5">IFERROR(INDEX(アル男!D$1:D$61,SMALL(IF(アル男!E$1:E$61&lt;&gt;"",ROW(アル男!E$1:E$61)),ROW())),"")</f>
        <v/>
      </c>
      <c r="E5" s="192" t="str" cm="1">
        <f t="array" ref="E5">IFERROR(INDEX(アル男!E$1:E$61,SMALL(IF(アル男!E$1:E$61&lt;&gt;"",ROW(アル男!E$1:E$61)),ROW())),"")</f>
        <v/>
      </c>
      <c r="F5" s="192" t="str">
        <f t="shared" si="0"/>
        <v/>
      </c>
    </row>
    <row r="6" spans="1:6" x14ac:dyDescent="0.15">
      <c r="C6" s="192" t="str">
        <f>IF(申込書!A$2="","",申込書!A$2)</f>
        <v/>
      </c>
      <c r="D6" s="192" t="str" cm="1">
        <f t="array" ref="D6">IFERROR(INDEX(アル男!D$1:D$61,SMALL(IF(アル男!E$1:E$61&lt;&gt;"",ROW(アル男!E$1:E$61)),ROW())),"")</f>
        <v/>
      </c>
      <c r="E6" s="192" t="str" cm="1">
        <f t="array" ref="E6">IFERROR(INDEX(アル男!E$1:E$61,SMALL(IF(アル男!E$1:E$61&lt;&gt;"",ROW(アル男!E$1:E$61)),ROW())),"")</f>
        <v/>
      </c>
      <c r="F6" s="192" t="str">
        <f t="shared" si="0"/>
        <v/>
      </c>
    </row>
    <row r="7" spans="1:6" x14ac:dyDescent="0.15">
      <c r="C7" s="192" t="str">
        <f>IF(申込書!A$2="","",申込書!A$2)</f>
        <v/>
      </c>
      <c r="D7" s="192" t="str" cm="1">
        <f t="array" ref="D7">IFERROR(INDEX(アル男!D$1:D$61,SMALL(IF(アル男!E$1:E$61&lt;&gt;"",ROW(アル男!E$1:E$61)),ROW())),"")</f>
        <v/>
      </c>
      <c r="E7" s="192" t="str" cm="1">
        <f t="array" ref="E7">IFERROR(INDEX(アル男!E$1:E$61,SMALL(IF(アル男!E$1:E$61&lt;&gt;"",ROW(アル男!E$1:E$61)),ROW())),"")</f>
        <v/>
      </c>
      <c r="F7" s="192" t="str">
        <f t="shared" si="0"/>
        <v/>
      </c>
    </row>
    <row r="8" spans="1:6" x14ac:dyDescent="0.15">
      <c r="C8" s="192" t="str">
        <f>IF(申込書!A$2="","",申込書!A$2)</f>
        <v/>
      </c>
      <c r="D8" s="192" t="str" cm="1">
        <f t="array" ref="D8">IFERROR(INDEX(アル男!D$1:D$61,SMALL(IF(アル男!E$1:E$61&lt;&gt;"",ROW(アル男!E$1:E$61)),ROW())),"")</f>
        <v/>
      </c>
      <c r="E8" s="192" t="str" cm="1">
        <f t="array" ref="E8">IFERROR(INDEX(アル男!E$1:E$61,SMALL(IF(アル男!E$1:E$61&lt;&gt;"",ROW(アル男!E$1:E$61)),ROW())),"")</f>
        <v/>
      </c>
      <c r="F8" s="192" t="str">
        <f t="shared" si="0"/>
        <v/>
      </c>
    </row>
    <row r="9" spans="1:6" x14ac:dyDescent="0.15">
      <c r="C9" s="192" t="str">
        <f>IF(申込書!A$2="","",申込書!A$2)</f>
        <v/>
      </c>
      <c r="D9" s="192" t="str" cm="1">
        <f t="array" ref="D9">IFERROR(INDEX(アル男!D$1:D$61,SMALL(IF(アル男!E$1:E$61&lt;&gt;"",ROW(アル男!E$1:E$61)),ROW())),"")</f>
        <v/>
      </c>
      <c r="E9" s="192" t="str" cm="1">
        <f t="array" ref="E9">IFERROR(INDEX(アル男!E$1:E$61,SMALL(IF(アル男!E$1:E$61&lt;&gt;"",ROW(アル男!E$1:E$61)),ROW())),"")</f>
        <v/>
      </c>
      <c r="F9" s="192" t="str">
        <f t="shared" si="0"/>
        <v/>
      </c>
    </row>
    <row r="10" spans="1:6" x14ac:dyDescent="0.15">
      <c r="C10" s="192" t="str">
        <f>IF(申込書!A$2="","",申込書!A$2)</f>
        <v/>
      </c>
      <c r="D10" s="192" t="str" cm="1">
        <f t="array" ref="D10">IFERROR(INDEX(アル男!D$1:D$61,SMALL(IF(アル男!E$1:E$61&lt;&gt;"",ROW(アル男!E$1:E$61)),ROW())),"")</f>
        <v/>
      </c>
      <c r="E10" s="192" t="str" cm="1">
        <f t="array" ref="E10">IFERROR(INDEX(アル男!E$1:E$61,SMALL(IF(アル男!E$1:E$61&lt;&gt;"",ROW(アル男!E$1:E$61)),ROW())),"")</f>
        <v/>
      </c>
      <c r="F10" s="192" t="str">
        <f t="shared" si="0"/>
        <v/>
      </c>
    </row>
    <row r="11" spans="1:6" x14ac:dyDescent="0.15">
      <c r="C11" s="192" t="str">
        <f>IF(申込書!A$2="","",申込書!A$2)</f>
        <v/>
      </c>
      <c r="D11" s="192" t="str" cm="1">
        <f t="array" ref="D11">IFERROR(INDEX(アル男!D$1:D$61,SMALL(IF(アル男!E$1:E$61&lt;&gt;"",ROW(アル男!E$1:E$61)),ROW())),"")</f>
        <v/>
      </c>
      <c r="E11" s="192" t="str" cm="1">
        <f t="array" ref="E11">IFERROR(INDEX(アル男!E$1:E$61,SMALL(IF(アル男!E$1:E$61&lt;&gt;"",ROW(アル男!E$1:E$61)),ROW())),"")</f>
        <v/>
      </c>
      <c r="F11" s="192" t="str">
        <f t="shared" si="0"/>
        <v/>
      </c>
    </row>
    <row r="12" spans="1:6" x14ac:dyDescent="0.15">
      <c r="C12" s="192" t="str">
        <f>IF(申込書!A$2="","",申込書!A$2)</f>
        <v/>
      </c>
      <c r="D12" s="192" t="str" cm="1">
        <f t="array" ref="D12">IFERROR(INDEX(アル男!D$1:D$61,SMALL(IF(アル男!E$1:E$61&lt;&gt;"",ROW(アル男!E$1:E$61)),ROW())),"")</f>
        <v/>
      </c>
      <c r="E12" s="192" t="str" cm="1">
        <f t="array" ref="E12">IFERROR(INDEX(アル男!E$1:E$61,SMALL(IF(アル男!E$1:E$61&lt;&gt;"",ROW(アル男!E$1:E$61)),ROW())),"")</f>
        <v/>
      </c>
      <c r="F12" s="192" t="str">
        <f t="shared" si="0"/>
        <v/>
      </c>
    </row>
    <row r="13" spans="1:6" x14ac:dyDescent="0.15">
      <c r="C13" s="192" t="str">
        <f>IF(申込書!A$2="","",申込書!A$2)</f>
        <v/>
      </c>
      <c r="D13" s="192" t="str" cm="1">
        <f t="array" ref="D13">IFERROR(INDEX(アル男!D$1:D$61,SMALL(IF(アル男!E$1:E$61&lt;&gt;"",ROW(アル男!E$1:E$61)),ROW())),"")</f>
        <v/>
      </c>
      <c r="E13" s="192" t="str" cm="1">
        <f t="array" ref="E13">IFERROR(INDEX(アル男!E$1:E$61,SMALL(IF(アル男!E$1:E$61&lt;&gt;"",ROW(アル男!E$1:E$61)),ROW())),"")</f>
        <v/>
      </c>
      <c r="F13" s="192" t="str">
        <f t="shared" si="0"/>
        <v/>
      </c>
    </row>
    <row r="14" spans="1:6" x14ac:dyDescent="0.15">
      <c r="C14" s="192" t="str">
        <f>IF(申込書!A$2="","",申込書!A$2)</f>
        <v/>
      </c>
      <c r="D14" s="192" t="str" cm="1">
        <f t="array" ref="D14">IFERROR(INDEX(アル男!D$1:D$61,SMALL(IF(アル男!E$1:E$61&lt;&gt;"",ROW(アル男!E$1:E$61)),ROW())),"")</f>
        <v/>
      </c>
      <c r="E14" s="192" t="str" cm="1">
        <f t="array" ref="E14">IFERROR(INDEX(アル男!E$1:E$61,SMALL(IF(アル男!E$1:E$61&lt;&gt;"",ROW(アル男!E$1:E$61)),ROW())),"")</f>
        <v/>
      </c>
      <c r="F14" s="192" t="str">
        <f t="shared" si="0"/>
        <v/>
      </c>
    </row>
    <row r="15" spans="1:6" x14ac:dyDescent="0.15">
      <c r="C15" s="192" t="str">
        <f>IF(申込書!A$2="","",申込書!A$2)</f>
        <v/>
      </c>
      <c r="D15" s="192" t="str" cm="1">
        <f t="array" ref="D15">IFERROR(INDEX(アル男!D$1:D$61,SMALL(IF(アル男!E$1:E$61&lt;&gt;"",ROW(アル男!E$1:E$61)),ROW())),"")</f>
        <v/>
      </c>
      <c r="E15" s="192" t="str" cm="1">
        <f t="array" ref="E15">IFERROR(INDEX(アル男!E$1:E$61,SMALL(IF(アル男!E$1:E$61&lt;&gt;"",ROW(アル男!E$1:E$61)),ROW())),"")</f>
        <v/>
      </c>
      <c r="F15" s="192" t="str">
        <f t="shared" si="0"/>
        <v/>
      </c>
    </row>
    <row r="16" spans="1:6" x14ac:dyDescent="0.15">
      <c r="C16" s="192" t="str">
        <f>IF(申込書!A$2="","",申込書!A$2)</f>
        <v/>
      </c>
      <c r="D16" s="192" t="str" cm="1">
        <f t="array" ref="D16">IFERROR(INDEX(アル男!D$1:D$61,SMALL(IF(アル男!E$1:E$61&lt;&gt;"",ROW(アル男!E$1:E$61)),ROW())),"")</f>
        <v/>
      </c>
      <c r="E16" s="192" t="str" cm="1">
        <f t="array" ref="E16">IFERROR(INDEX(アル男!E$1:E$61,SMALL(IF(アル男!E$1:E$61&lt;&gt;"",ROW(アル男!E$1:E$61)),ROW())),"")</f>
        <v/>
      </c>
      <c r="F16" s="192" t="str">
        <f t="shared" si="0"/>
        <v/>
      </c>
    </row>
    <row r="17" spans="3:6" x14ac:dyDescent="0.15">
      <c r="C17" s="192" t="str">
        <f>IF(申込書!A$2="","",申込書!A$2)</f>
        <v/>
      </c>
      <c r="D17" s="192" t="str" cm="1">
        <f t="array" ref="D17">IFERROR(INDEX(アル男!D$1:D$61,SMALL(IF(アル男!E$1:E$61&lt;&gt;"",ROW(アル男!E$1:E$61)),ROW())),"")</f>
        <v/>
      </c>
      <c r="E17" s="192" t="str" cm="1">
        <f t="array" ref="E17">IFERROR(INDEX(アル男!E$1:E$61,SMALL(IF(アル男!E$1:E$61&lt;&gt;"",ROW(アル男!E$1:E$61)),ROW())),"")</f>
        <v/>
      </c>
      <c r="F17" s="192" t="str">
        <f t="shared" si="0"/>
        <v/>
      </c>
    </row>
    <row r="18" spans="3:6" x14ac:dyDescent="0.15">
      <c r="C18" s="192" t="str">
        <f>IF(申込書!A$2="","",申込書!A$2)</f>
        <v/>
      </c>
      <c r="D18" s="192" t="str" cm="1">
        <f t="array" ref="D18">IFERROR(INDEX(アル男!D$1:D$61,SMALL(IF(アル男!E$1:E$61&lt;&gt;"",ROW(アル男!E$1:E$61)),ROW())),"")</f>
        <v/>
      </c>
      <c r="E18" s="192" t="str" cm="1">
        <f t="array" ref="E18">IFERROR(INDEX(アル男!E$1:E$61,SMALL(IF(アル男!E$1:E$61&lt;&gt;"",ROW(アル男!E$1:E$61)),ROW())),"")</f>
        <v/>
      </c>
      <c r="F18" s="192" t="str">
        <f t="shared" si="0"/>
        <v/>
      </c>
    </row>
    <row r="19" spans="3:6" x14ac:dyDescent="0.15">
      <c r="C19" s="192" t="str">
        <f>IF(申込書!A$2="","",申込書!A$2)</f>
        <v/>
      </c>
      <c r="D19" s="192" t="str" cm="1">
        <f t="array" ref="D19">IFERROR(INDEX(アル男!D$1:D$61,SMALL(IF(アル男!E$1:E$61&lt;&gt;"",ROW(アル男!E$1:E$61)),ROW())),"")</f>
        <v/>
      </c>
      <c r="E19" s="192" t="str" cm="1">
        <f t="array" ref="E19">IFERROR(INDEX(アル男!E$1:E$61,SMALL(IF(アル男!E$1:E$61&lt;&gt;"",ROW(アル男!E$1:E$61)),ROW())),"")</f>
        <v/>
      </c>
      <c r="F19" s="192" t="str">
        <f t="shared" si="0"/>
        <v/>
      </c>
    </row>
    <row r="20" spans="3:6" x14ac:dyDescent="0.15">
      <c r="C20" s="192" t="str">
        <f>IF(申込書!A$2="","",申込書!A$2)</f>
        <v/>
      </c>
      <c r="D20" s="192" t="str" cm="1">
        <f t="array" ref="D20">IFERROR(INDEX(アル男!D$1:D$61,SMALL(IF(アル男!E$1:E$61&lt;&gt;"",ROW(アル男!E$1:E$61)),ROW())),"")</f>
        <v/>
      </c>
      <c r="E20" s="192" t="str" cm="1">
        <f t="array" ref="E20">IFERROR(INDEX(アル男!E$1:E$61,SMALL(IF(アル男!E$1:E$61&lt;&gt;"",ROW(アル男!E$1:E$61)),ROW())),"")</f>
        <v/>
      </c>
      <c r="F20" s="192" t="str">
        <f t="shared" si="0"/>
        <v/>
      </c>
    </row>
    <row r="21" spans="3:6" x14ac:dyDescent="0.15">
      <c r="C21" s="192" t="str">
        <f>IF(申込書!A$2="","",申込書!A$2)</f>
        <v/>
      </c>
      <c r="D21" s="192" t="str" cm="1">
        <f t="array" ref="D21">IFERROR(INDEX(アル男!D$1:D$61,SMALL(IF(アル男!E$1:E$61&lt;&gt;"",ROW(アル男!E$1:E$61)),ROW())),"")</f>
        <v/>
      </c>
      <c r="E21" s="192" t="str" cm="1">
        <f t="array" ref="E21">IFERROR(INDEX(アル男!E$1:E$61,SMALL(IF(アル男!E$1:E$61&lt;&gt;"",ROW(アル男!E$1:E$61)),ROW())),"")</f>
        <v/>
      </c>
      <c r="F21" s="192" t="str">
        <f t="shared" si="0"/>
        <v/>
      </c>
    </row>
    <row r="22" spans="3:6" x14ac:dyDescent="0.15">
      <c r="C22" s="192" t="str">
        <f>IF(申込書!A$2="","",申込書!A$2)</f>
        <v/>
      </c>
      <c r="D22" s="192" t="str" cm="1">
        <f t="array" ref="D22">IFERROR(INDEX(アル男!D$1:D$61,SMALL(IF(アル男!E$1:E$61&lt;&gt;"",ROW(アル男!E$1:E$61)),ROW())),"")</f>
        <v/>
      </c>
      <c r="E22" s="192" t="str" cm="1">
        <f t="array" ref="E22">IFERROR(INDEX(アル男!E$1:E$61,SMALL(IF(アル男!E$1:E$61&lt;&gt;"",ROW(アル男!E$1:E$61)),ROW())),"")</f>
        <v/>
      </c>
      <c r="F22" s="192" t="str">
        <f t="shared" si="0"/>
        <v/>
      </c>
    </row>
    <row r="23" spans="3:6" x14ac:dyDescent="0.15">
      <c r="C23" s="192" t="str">
        <f>IF(申込書!A$2="","",申込書!A$2)</f>
        <v/>
      </c>
      <c r="D23" s="192" t="str" cm="1">
        <f t="array" ref="D23">IFERROR(INDEX(アル男!D$1:D$61,SMALL(IF(アル男!E$1:E$61&lt;&gt;"",ROW(アル男!E$1:E$61)),ROW())),"")</f>
        <v/>
      </c>
      <c r="E23" s="192" t="str" cm="1">
        <f t="array" ref="E23">IFERROR(INDEX(アル男!E$1:E$61,SMALL(IF(アル男!E$1:E$61&lt;&gt;"",ROW(アル男!E$1:E$61)),ROW())),"")</f>
        <v/>
      </c>
      <c r="F23" s="192" t="str">
        <f t="shared" si="0"/>
        <v/>
      </c>
    </row>
    <row r="24" spans="3:6" x14ac:dyDescent="0.15">
      <c r="C24" s="192" t="str">
        <f>IF(申込書!A$2="","",申込書!A$2)</f>
        <v/>
      </c>
      <c r="D24" s="192" t="str" cm="1">
        <f t="array" ref="D24">IFERROR(INDEX(アル男!D$1:D$61,SMALL(IF(アル男!E$1:E$61&lt;&gt;"",ROW(アル男!E$1:E$61)),ROW())),"")</f>
        <v/>
      </c>
      <c r="E24" s="192" t="str" cm="1">
        <f t="array" ref="E24">IFERROR(INDEX(アル男!E$1:E$61,SMALL(IF(アル男!E$1:E$61&lt;&gt;"",ROW(アル男!E$1:E$61)),ROW())),"")</f>
        <v/>
      </c>
      <c r="F24" s="192" t="str">
        <f t="shared" si="0"/>
        <v/>
      </c>
    </row>
    <row r="25" spans="3:6" x14ac:dyDescent="0.15">
      <c r="C25" s="192" t="str">
        <f>IF(申込書!A$2="","",申込書!A$2)</f>
        <v/>
      </c>
      <c r="D25" s="192" t="str" cm="1">
        <f t="array" ref="D25">IFERROR(INDEX(アル男!D$1:D$61,SMALL(IF(アル男!E$1:E$61&lt;&gt;"",ROW(アル男!E$1:E$61)),ROW())),"")</f>
        <v/>
      </c>
      <c r="E25" s="192" t="str" cm="1">
        <f t="array" ref="E25">IFERROR(INDEX(アル男!E$1:E$61,SMALL(IF(アル男!E$1:E$61&lt;&gt;"",ROW(アル男!E$1:E$61)),ROW())),"")</f>
        <v/>
      </c>
      <c r="F25" s="192" t="str">
        <f t="shared" si="0"/>
        <v/>
      </c>
    </row>
    <row r="26" spans="3:6" x14ac:dyDescent="0.15">
      <c r="C26" s="192" t="str">
        <f>IF(申込書!A$2="","",申込書!A$2)</f>
        <v/>
      </c>
      <c r="D26" s="192" t="str" cm="1">
        <f t="array" ref="D26">IFERROR(INDEX(アル男!D$1:D$61,SMALL(IF(アル男!E$1:E$61&lt;&gt;"",ROW(アル男!E$1:E$61)),ROW())),"")</f>
        <v/>
      </c>
      <c r="E26" s="192" t="str" cm="1">
        <f t="array" ref="E26">IFERROR(INDEX(アル男!E$1:E$61,SMALL(IF(アル男!E$1:E$61&lt;&gt;"",ROW(アル男!E$1:E$61)),ROW())),"")</f>
        <v/>
      </c>
      <c r="F26" s="192" t="str">
        <f t="shared" si="0"/>
        <v/>
      </c>
    </row>
    <row r="27" spans="3:6" x14ac:dyDescent="0.15">
      <c r="C27" s="192" t="str">
        <f>IF(申込書!A$2="","",申込書!A$2)</f>
        <v/>
      </c>
      <c r="D27" s="192" t="str" cm="1">
        <f t="array" ref="D27">IFERROR(INDEX(アル男!D$1:D$61,SMALL(IF(アル男!E$1:E$61&lt;&gt;"",ROW(アル男!E$1:E$61)),ROW())),"")</f>
        <v/>
      </c>
      <c r="E27" s="192" t="str" cm="1">
        <f t="array" ref="E27">IFERROR(INDEX(アル男!E$1:E$61,SMALL(IF(アル男!E$1:E$61&lt;&gt;"",ROW(アル男!E$1:E$61)),ROW())),"")</f>
        <v/>
      </c>
      <c r="F27" s="192" t="str">
        <f t="shared" si="0"/>
        <v/>
      </c>
    </row>
    <row r="28" spans="3:6" x14ac:dyDescent="0.15">
      <c r="C28" s="192" t="str">
        <f>IF(申込書!A$2="","",申込書!A$2)</f>
        <v/>
      </c>
      <c r="D28" s="192" t="str" cm="1">
        <f t="array" ref="D28">IFERROR(INDEX(アル男!D$1:D$61,SMALL(IF(アル男!E$1:E$61&lt;&gt;"",ROW(アル男!E$1:E$61)),ROW())),"")</f>
        <v/>
      </c>
      <c r="E28" s="192" t="str" cm="1">
        <f t="array" ref="E28">IFERROR(INDEX(アル男!E$1:E$61,SMALL(IF(アル男!E$1:E$61&lt;&gt;"",ROW(アル男!E$1:E$61)),ROW())),"")</f>
        <v/>
      </c>
      <c r="F28" s="192" t="str">
        <f t="shared" si="0"/>
        <v/>
      </c>
    </row>
    <row r="29" spans="3:6" x14ac:dyDescent="0.15">
      <c r="C29" s="192" t="str">
        <f>IF(申込書!A$2="","",申込書!A$2)</f>
        <v/>
      </c>
      <c r="D29" s="192" t="str" cm="1">
        <f t="array" ref="D29">IFERROR(INDEX(アル男!D$1:D$61,SMALL(IF(アル男!E$1:E$61&lt;&gt;"",ROW(アル男!E$1:E$61)),ROW())),"")</f>
        <v/>
      </c>
      <c r="E29" s="192" t="str" cm="1">
        <f t="array" ref="E29">IFERROR(INDEX(アル男!E$1:E$61,SMALL(IF(アル男!E$1:E$61&lt;&gt;"",ROW(アル男!E$1:E$61)),ROW())),"")</f>
        <v/>
      </c>
      <c r="F29" s="192" t="str">
        <f t="shared" si="0"/>
        <v/>
      </c>
    </row>
    <row r="30" spans="3:6" x14ac:dyDescent="0.15">
      <c r="C30" s="192" t="str">
        <f>IF(申込書!A$2="","",申込書!A$2)</f>
        <v/>
      </c>
      <c r="D30" s="192" t="str" cm="1">
        <f t="array" ref="D30">IFERROR(INDEX(アル男!D$1:D$61,SMALL(IF(アル男!E$1:E$61&lt;&gt;"",ROW(アル男!E$1:E$61)),ROW())),"")</f>
        <v/>
      </c>
      <c r="E30" s="192" t="str" cm="1">
        <f t="array" ref="E30">IFERROR(INDEX(アル男!E$1:E$61,SMALL(IF(アル男!E$1:E$61&lt;&gt;"",ROW(アル男!E$1:E$61)),ROW())),"")</f>
        <v/>
      </c>
      <c r="F30" s="192" t="str">
        <f t="shared" si="0"/>
        <v/>
      </c>
    </row>
    <row r="31" spans="3:6" x14ac:dyDescent="0.15">
      <c r="C31" s="192" t="str">
        <f>IF(申込書!A$2="","",申込書!A$2)</f>
        <v/>
      </c>
      <c r="D31" s="192" t="str" cm="1">
        <f t="array" ref="D31">IFERROR(INDEX(アル男!D$1:D$61,SMALL(IF(アル男!E$1:E$61&lt;&gt;"",ROW(アル男!E$1:E$61)),ROW())),"")</f>
        <v/>
      </c>
      <c r="E31" s="192" t="str" cm="1">
        <f t="array" ref="E31">IFERROR(INDEX(アル男!E$1:E$61,SMALL(IF(アル男!E$1:E$61&lt;&gt;"",ROW(アル男!E$1:E$61)),ROW())),"")</f>
        <v/>
      </c>
      <c r="F31" s="192" t="str">
        <f t="shared" si="0"/>
        <v/>
      </c>
    </row>
    <row r="32" spans="3:6" x14ac:dyDescent="0.15">
      <c r="C32" s="192" t="str">
        <f>IF(申込書!A$2="","",申込書!A$2)</f>
        <v/>
      </c>
      <c r="D32" s="192" t="str" cm="1">
        <f t="array" ref="D32">IFERROR(INDEX(アル男!D$1:D$61,SMALL(IF(アル男!E$1:E$61&lt;&gt;"",ROW(アル男!E$1:E$61)),ROW())),"")</f>
        <v/>
      </c>
      <c r="E32" s="192" t="str" cm="1">
        <f t="array" ref="E32">IFERROR(INDEX(アル男!E$1:E$61,SMALL(IF(アル男!E$1:E$61&lt;&gt;"",ROW(アル男!E$1:E$61)),ROW())),"")</f>
        <v/>
      </c>
      <c r="F32" s="192" t="str">
        <f t="shared" si="0"/>
        <v/>
      </c>
    </row>
    <row r="33" spans="3:6" x14ac:dyDescent="0.15">
      <c r="C33" s="192" t="str">
        <f>IF(申込書!A$2="","",申込書!A$2)</f>
        <v/>
      </c>
      <c r="D33" s="192" t="str" cm="1">
        <f t="array" ref="D33">IFERROR(INDEX(アル男!D$1:D$61,SMALL(IF(アル男!E$1:E$61&lt;&gt;"",ROW(アル男!E$1:E$61)),ROW())),"")</f>
        <v/>
      </c>
      <c r="E33" s="192" t="str" cm="1">
        <f t="array" ref="E33">IFERROR(INDEX(アル男!E$1:E$61,SMALL(IF(アル男!E$1:E$61&lt;&gt;"",ROW(アル男!E$1:E$61)),ROW())),"")</f>
        <v/>
      </c>
      <c r="F33" s="192" t="str">
        <f t="shared" si="0"/>
        <v/>
      </c>
    </row>
    <row r="34" spans="3:6" x14ac:dyDescent="0.15">
      <c r="C34" s="192" t="str">
        <f>IF(申込書!A$2="","",申込書!A$2)</f>
        <v/>
      </c>
      <c r="D34" s="192" t="str" cm="1">
        <f t="array" ref="D34">IFERROR(INDEX(アル男!D$1:D$61,SMALL(IF(アル男!E$1:E$61&lt;&gt;"",ROW(アル男!E$1:E$61)),ROW())),"")</f>
        <v/>
      </c>
      <c r="E34" s="192" t="str" cm="1">
        <f t="array" ref="E34">IFERROR(INDEX(アル男!E$1:E$61,SMALL(IF(アル男!E$1:E$61&lt;&gt;"",ROW(アル男!E$1:E$61)),ROW())),"")</f>
        <v/>
      </c>
      <c r="F34" s="192" t="str">
        <f t="shared" si="0"/>
        <v/>
      </c>
    </row>
    <row r="35" spans="3:6" x14ac:dyDescent="0.15">
      <c r="C35" s="192" t="str">
        <f>IF(申込書!A$2="","",申込書!A$2)</f>
        <v/>
      </c>
      <c r="D35" s="192" t="str" cm="1">
        <f t="array" ref="D35">IFERROR(INDEX(アル男!D$1:D$61,SMALL(IF(アル男!E$1:E$61&lt;&gt;"",ROW(アル男!E$1:E$61)),ROW())),"")</f>
        <v/>
      </c>
      <c r="E35" s="192" t="str" cm="1">
        <f t="array" ref="E35">IFERROR(INDEX(アル男!E$1:E$61,SMALL(IF(アル男!E$1:E$61&lt;&gt;"",ROW(アル男!E$1:E$61)),ROW())),"")</f>
        <v/>
      </c>
      <c r="F35" s="192" t="str">
        <f t="shared" si="0"/>
        <v/>
      </c>
    </row>
    <row r="36" spans="3:6" x14ac:dyDescent="0.15">
      <c r="C36" s="192" t="str">
        <f>IF(申込書!A$2="","",申込書!A$2)</f>
        <v/>
      </c>
      <c r="D36" s="192" t="str" cm="1">
        <f t="array" ref="D36">IFERROR(INDEX(アル男!D$1:D$61,SMALL(IF(アル男!E$1:E$61&lt;&gt;"",ROW(アル男!E$1:E$61)),ROW())),"")</f>
        <v/>
      </c>
      <c r="E36" s="192" t="str" cm="1">
        <f t="array" ref="E36">IFERROR(INDEX(アル男!E$1:E$61,SMALL(IF(アル男!E$1:E$61&lt;&gt;"",ROW(アル男!E$1:E$61)),ROW())),"")</f>
        <v/>
      </c>
      <c r="F36" s="192" t="str">
        <f t="shared" si="0"/>
        <v/>
      </c>
    </row>
    <row r="37" spans="3:6" x14ac:dyDescent="0.15">
      <c r="C37" s="192" t="str">
        <f>IF(申込書!A$2="","",申込書!A$2)</f>
        <v/>
      </c>
      <c r="D37" s="192" t="str" cm="1">
        <f t="array" ref="D37">IFERROR(INDEX(アル男!D$1:D$61,SMALL(IF(アル男!E$1:E$61&lt;&gt;"",ROW(アル男!E$1:E$61)),ROW())),"")</f>
        <v/>
      </c>
      <c r="E37" s="192" t="str" cm="1">
        <f t="array" ref="E37">IFERROR(INDEX(アル男!E$1:E$61,SMALL(IF(アル男!E$1:E$61&lt;&gt;"",ROW(アル男!E$1:E$61)),ROW())),"")</f>
        <v/>
      </c>
      <c r="F37" s="192" t="str">
        <f t="shared" si="0"/>
        <v/>
      </c>
    </row>
    <row r="38" spans="3:6" x14ac:dyDescent="0.15">
      <c r="C38" s="192" t="str">
        <f>IF(申込書!A$2="","",申込書!A$2)</f>
        <v/>
      </c>
      <c r="D38" s="192" t="str" cm="1">
        <f t="array" ref="D38">IFERROR(INDEX(アル男!D$1:D$61,SMALL(IF(アル男!E$1:E$61&lt;&gt;"",ROW(アル男!E$1:E$61)),ROW())),"")</f>
        <v/>
      </c>
      <c r="E38" s="192" t="str" cm="1">
        <f t="array" ref="E38">IFERROR(INDEX(アル男!E$1:E$61,SMALL(IF(アル男!E$1:E$61&lt;&gt;"",ROW(アル男!E$1:E$61)),ROW())),"")</f>
        <v/>
      </c>
      <c r="F38" s="192" t="str">
        <f t="shared" si="0"/>
        <v/>
      </c>
    </row>
    <row r="39" spans="3:6" x14ac:dyDescent="0.15">
      <c r="C39" s="192" t="str">
        <f>IF(申込書!A$2="","",申込書!A$2)</f>
        <v/>
      </c>
      <c r="D39" s="192" t="str" cm="1">
        <f t="array" ref="D39">IFERROR(INDEX(アル男!D$1:D$61,SMALL(IF(アル男!E$1:E$61&lt;&gt;"",ROW(アル男!E$1:E$61)),ROW())),"")</f>
        <v/>
      </c>
      <c r="E39" s="192" t="str" cm="1">
        <f t="array" ref="E39">IFERROR(INDEX(アル男!E$1:E$61,SMALL(IF(アル男!E$1:E$61&lt;&gt;"",ROW(アル男!E$1:E$61)),ROW())),"")</f>
        <v/>
      </c>
      <c r="F39" s="192" t="str">
        <f t="shared" si="0"/>
        <v/>
      </c>
    </row>
    <row r="40" spans="3:6" x14ac:dyDescent="0.15">
      <c r="C40" s="192" t="str">
        <f>IF(申込書!A$2="","",申込書!A$2)</f>
        <v/>
      </c>
      <c r="D40" s="192" t="str" cm="1">
        <f t="array" ref="D40">IFERROR(INDEX(アル男!D$1:D$61,SMALL(IF(アル男!E$1:E$61&lt;&gt;"",ROW(アル男!E$1:E$61)),ROW())),"")</f>
        <v/>
      </c>
      <c r="E40" s="192" t="str" cm="1">
        <f t="array" ref="E40">IFERROR(INDEX(アル男!E$1:E$61,SMALL(IF(アル男!E$1:E$61&lt;&gt;"",ROW(アル男!E$1:E$61)),ROW())),"")</f>
        <v/>
      </c>
      <c r="F40" s="192" t="str">
        <f t="shared" si="0"/>
        <v/>
      </c>
    </row>
    <row r="41" spans="3:6" x14ac:dyDescent="0.15">
      <c r="C41" s="192" t="str">
        <f>IF(申込書!A$2="","",申込書!A$2)</f>
        <v/>
      </c>
      <c r="D41" s="192" t="str" cm="1">
        <f t="array" ref="D41">IFERROR(INDEX(アル男!D$1:D$61,SMALL(IF(アル男!E$1:E$61&lt;&gt;"",ROW(アル男!E$1:E$61)),ROW())),"")</f>
        <v/>
      </c>
      <c r="E41" s="192" t="str" cm="1">
        <f t="array" ref="E41">IFERROR(INDEX(アル男!E$1:E$61,SMALL(IF(アル男!E$1:E$61&lt;&gt;"",ROW(アル男!E$1:E$61)),ROW())),"")</f>
        <v/>
      </c>
      <c r="F41" s="192" t="str">
        <f t="shared" si="0"/>
        <v/>
      </c>
    </row>
    <row r="42" spans="3:6" x14ac:dyDescent="0.15">
      <c r="C42" s="192" t="str">
        <f>IF(申込書!A$2="","",申込書!A$2)</f>
        <v/>
      </c>
      <c r="D42" s="192" t="str" cm="1">
        <f t="array" ref="D42">IFERROR(INDEX(アル男!D$1:D$61,SMALL(IF(アル男!E$1:E$61&lt;&gt;"",ROW(アル男!E$1:E$61)),ROW())),"")</f>
        <v/>
      </c>
      <c r="E42" s="192" t="str" cm="1">
        <f t="array" ref="E42">IFERROR(INDEX(アル男!E$1:E$61,SMALL(IF(アル男!E$1:E$61&lt;&gt;"",ROW(アル男!E$1:E$61)),ROW())),"")</f>
        <v/>
      </c>
      <c r="F42" s="192" t="str">
        <f t="shared" si="0"/>
        <v/>
      </c>
    </row>
    <row r="43" spans="3:6" x14ac:dyDescent="0.15">
      <c r="C43" s="192" t="str">
        <f>IF(申込書!A$2="","",申込書!A$2)</f>
        <v/>
      </c>
      <c r="D43" s="192" t="str" cm="1">
        <f t="array" ref="D43">IFERROR(INDEX(アル男!D$1:D$61,SMALL(IF(アル男!E$1:E$61&lt;&gt;"",ROW(アル男!E$1:E$61)),ROW())),"")</f>
        <v/>
      </c>
      <c r="E43" s="192" t="str" cm="1">
        <f t="array" ref="E43">IFERROR(INDEX(アル男!E$1:E$61,SMALL(IF(アル男!E$1:E$61&lt;&gt;"",ROW(アル男!E$1:E$61)),ROW())),"")</f>
        <v/>
      </c>
      <c r="F43" s="192" t="str">
        <f t="shared" si="0"/>
        <v/>
      </c>
    </row>
    <row r="44" spans="3:6" x14ac:dyDescent="0.15">
      <c r="C44" s="192" t="str">
        <f>IF(申込書!A$2="","",申込書!A$2)</f>
        <v/>
      </c>
      <c r="D44" s="192" t="str" cm="1">
        <f t="array" ref="D44">IFERROR(INDEX(アル男!D$1:D$61,SMALL(IF(アル男!E$1:E$61&lt;&gt;"",ROW(アル男!E$1:E$61)),ROW())),"")</f>
        <v/>
      </c>
      <c r="E44" s="192" t="str" cm="1">
        <f t="array" ref="E44">IFERROR(INDEX(アル男!E$1:E$61,SMALL(IF(アル男!E$1:E$61&lt;&gt;"",ROW(アル男!E$1:E$61)),ROW())),"")</f>
        <v/>
      </c>
      <c r="F44" s="192" t="str">
        <f t="shared" si="0"/>
        <v/>
      </c>
    </row>
    <row r="45" spans="3:6" x14ac:dyDescent="0.15">
      <c r="C45" s="192" t="str">
        <f>IF(申込書!A$2="","",申込書!A$2)</f>
        <v/>
      </c>
      <c r="D45" s="192" t="str" cm="1">
        <f t="array" ref="D45">IFERROR(INDEX(アル男!D$1:D$61,SMALL(IF(アル男!E$1:E$61&lt;&gt;"",ROW(アル男!E$1:E$61)),ROW())),"")</f>
        <v/>
      </c>
      <c r="E45" s="192" t="str" cm="1">
        <f t="array" ref="E45">IFERROR(INDEX(アル男!E$1:E$61,SMALL(IF(アル男!E$1:E$61&lt;&gt;"",ROW(アル男!E$1:E$61)),ROW())),"")</f>
        <v/>
      </c>
      <c r="F45" s="192" t="str">
        <f t="shared" si="0"/>
        <v/>
      </c>
    </row>
    <row r="46" spans="3:6" x14ac:dyDescent="0.15">
      <c r="C46" s="192" t="str">
        <f>IF(申込書!A$2="","",申込書!A$2)</f>
        <v/>
      </c>
      <c r="D46" s="192" t="str" cm="1">
        <f t="array" ref="D46">IFERROR(INDEX(アル男!D$1:D$61,SMALL(IF(アル男!E$1:E$61&lt;&gt;"",ROW(アル男!E$1:E$61)),ROW())),"")</f>
        <v/>
      </c>
      <c r="E46" s="192" t="str" cm="1">
        <f t="array" ref="E46">IFERROR(INDEX(アル男!E$1:E$61,SMALL(IF(アル男!E$1:E$61&lt;&gt;"",ROW(アル男!E$1:E$61)),ROW())),"")</f>
        <v/>
      </c>
      <c r="F46" s="192" t="str">
        <f t="shared" si="0"/>
        <v/>
      </c>
    </row>
    <row r="47" spans="3:6" x14ac:dyDescent="0.15">
      <c r="C47" s="192" t="str">
        <f>IF(申込書!A$2="","",申込書!A$2)</f>
        <v/>
      </c>
      <c r="D47" s="192" t="str" cm="1">
        <f t="array" ref="D47">IFERROR(INDEX(アル男!D$1:D$61,SMALL(IF(アル男!E$1:E$61&lt;&gt;"",ROW(アル男!E$1:E$61)),ROW())),"")</f>
        <v/>
      </c>
      <c r="E47" s="192" t="str" cm="1">
        <f t="array" ref="E47">IFERROR(INDEX(アル男!E$1:E$61,SMALL(IF(アル男!E$1:E$61&lt;&gt;"",ROW(アル男!E$1:E$61)),ROW())),"")</f>
        <v/>
      </c>
      <c r="F47" s="192" t="str">
        <f t="shared" si="0"/>
        <v/>
      </c>
    </row>
    <row r="48" spans="3:6" x14ac:dyDescent="0.15">
      <c r="C48" s="192" t="str">
        <f>IF(申込書!A$2="","",申込書!A$2)</f>
        <v/>
      </c>
      <c r="D48" s="192" t="str" cm="1">
        <f t="array" ref="D48">IFERROR(INDEX(アル男!D$1:D$61,SMALL(IF(アル男!E$1:E$61&lt;&gt;"",ROW(アル男!E$1:E$61)),ROW())),"")</f>
        <v/>
      </c>
      <c r="E48" s="192" t="str" cm="1">
        <f t="array" ref="E48">IFERROR(INDEX(アル男!E$1:E$61,SMALL(IF(アル男!E$1:E$61&lt;&gt;"",ROW(アル男!E$1:E$61)),ROW())),"")</f>
        <v/>
      </c>
      <c r="F48" s="192" t="str">
        <f t="shared" si="0"/>
        <v/>
      </c>
    </row>
    <row r="49" spans="3:6" x14ac:dyDescent="0.15">
      <c r="C49" s="192" t="str">
        <f>IF(申込書!A$2="","",申込書!A$2)</f>
        <v/>
      </c>
      <c r="D49" s="192" t="str" cm="1">
        <f t="array" ref="D49">IFERROR(INDEX(アル男!D$1:D$61,SMALL(IF(アル男!E$1:E$61&lt;&gt;"",ROW(アル男!E$1:E$61)),ROW())),"")</f>
        <v/>
      </c>
      <c r="E49" s="192" t="str" cm="1">
        <f t="array" ref="E49">IFERROR(INDEX(アル男!E$1:E$61,SMALL(IF(アル男!E$1:E$61&lt;&gt;"",ROW(アル男!E$1:E$61)),ROW())),"")</f>
        <v/>
      </c>
      <c r="F49" s="192" t="str">
        <f t="shared" si="0"/>
        <v/>
      </c>
    </row>
    <row r="50" spans="3:6" x14ac:dyDescent="0.15">
      <c r="C50" s="192" t="str">
        <f>IF(申込書!A$2="","",申込書!A$2)</f>
        <v/>
      </c>
      <c r="D50" s="192" t="str" cm="1">
        <f t="array" ref="D50">IFERROR(INDEX(アル男!D$1:D$61,SMALL(IF(アル男!E$1:E$61&lt;&gt;"",ROW(アル男!E$1:E$61)),ROW())),"")</f>
        <v/>
      </c>
      <c r="E50" s="192" t="str" cm="1">
        <f t="array" ref="E50">IFERROR(INDEX(アル男!E$1:E$61,SMALL(IF(アル男!E$1:E$61&lt;&gt;"",ROW(アル男!E$1:E$61)),ROW())),"")</f>
        <v/>
      </c>
      <c r="F50" s="192" t="str">
        <f t="shared" si="0"/>
        <v/>
      </c>
    </row>
    <row r="51" spans="3:6" x14ac:dyDescent="0.15">
      <c r="C51" s="192" t="str">
        <f>IF(申込書!A$2="","",申込書!A$2)</f>
        <v/>
      </c>
      <c r="D51" s="192" t="str" cm="1">
        <f t="array" ref="D51">IFERROR(INDEX(アル男!D$1:D$61,SMALL(IF(アル男!E$1:E$61&lt;&gt;"",ROW(アル男!E$1:E$61)),ROW())),"")</f>
        <v/>
      </c>
      <c r="E51" s="192" t="str" cm="1">
        <f t="array" ref="E51">IFERROR(INDEX(アル男!E$1:E$61,SMALL(IF(アル男!E$1:E$61&lt;&gt;"",ROW(アル男!E$1:E$61)),ROW())),"")</f>
        <v/>
      </c>
      <c r="F51" s="192" t="str">
        <f t="shared" si="0"/>
        <v/>
      </c>
    </row>
    <row r="52" spans="3:6" x14ac:dyDescent="0.15">
      <c r="C52" s="192" t="str">
        <f>IF(申込書!A$2="","",申込書!A$2)</f>
        <v/>
      </c>
      <c r="D52" s="192" t="str" cm="1">
        <f t="array" ref="D52">IFERROR(INDEX(アル男!D$1:D$61,SMALL(IF(アル男!E$1:E$61&lt;&gt;"",ROW(アル男!E$1:E$61)),ROW())),"")</f>
        <v/>
      </c>
      <c r="E52" s="192" t="str" cm="1">
        <f t="array" ref="E52">IFERROR(INDEX(アル男!E$1:E$61,SMALL(IF(アル男!E$1:E$61&lt;&gt;"",ROW(アル男!E$1:E$61)),ROW())),"")</f>
        <v/>
      </c>
      <c r="F52" s="192" t="str">
        <f t="shared" si="0"/>
        <v/>
      </c>
    </row>
    <row r="53" spans="3:6" x14ac:dyDescent="0.15">
      <c r="C53" s="192" t="str">
        <f>IF(申込書!A$2="","",申込書!A$2)</f>
        <v/>
      </c>
      <c r="D53" s="192" t="str" cm="1">
        <f t="array" ref="D53">IFERROR(INDEX(アル男!D$1:D$61,SMALL(IF(アル男!E$1:E$61&lt;&gt;"",ROW(アル男!E$1:E$61)),ROW())),"")</f>
        <v/>
      </c>
      <c r="E53" s="192" t="str" cm="1">
        <f t="array" ref="E53">IFERROR(INDEX(アル男!E$1:E$61,SMALL(IF(アル男!E$1:E$61&lt;&gt;"",ROW(アル男!E$1:E$61)),ROW())),"")</f>
        <v/>
      </c>
      <c r="F53" s="192" t="str">
        <f t="shared" si="0"/>
        <v/>
      </c>
    </row>
    <row r="54" spans="3:6" x14ac:dyDescent="0.15">
      <c r="C54" s="192" t="str">
        <f>IF(申込書!A$2="","",申込書!A$2)</f>
        <v/>
      </c>
      <c r="D54" s="192" t="str" cm="1">
        <f t="array" ref="D54">IFERROR(INDEX(アル男!D$1:D$61,SMALL(IF(アル男!E$1:E$61&lt;&gt;"",ROW(アル男!E$1:E$61)),ROW())),"")</f>
        <v/>
      </c>
      <c r="E54" s="192" t="str" cm="1">
        <f t="array" ref="E54">IFERROR(INDEX(アル男!E$1:E$61,SMALL(IF(アル男!E$1:E$61&lt;&gt;"",ROW(アル男!E$1:E$61)),ROW())),"")</f>
        <v/>
      </c>
      <c r="F54" s="192" t="str">
        <f t="shared" si="0"/>
        <v/>
      </c>
    </row>
    <row r="55" spans="3:6" x14ac:dyDescent="0.15">
      <c r="C55" s="192" t="str">
        <f>IF(申込書!A$2="","",申込書!A$2)</f>
        <v/>
      </c>
      <c r="D55" s="192" t="str" cm="1">
        <f t="array" ref="D55">IFERROR(INDEX(アル男!D$1:D$61,SMALL(IF(アル男!E$1:E$61&lt;&gt;"",ROW(アル男!E$1:E$61)),ROW())),"")</f>
        <v/>
      </c>
      <c r="E55" s="192" t="str" cm="1">
        <f t="array" ref="E55">IFERROR(INDEX(アル男!E$1:E$61,SMALL(IF(アル男!E$1:E$61&lt;&gt;"",ROW(アル男!E$1:E$61)),ROW())),"")</f>
        <v/>
      </c>
      <c r="F55" s="192" t="str">
        <f t="shared" si="0"/>
        <v/>
      </c>
    </row>
    <row r="56" spans="3:6" x14ac:dyDescent="0.15">
      <c r="C56" s="192" t="str">
        <f>IF(申込書!A$2="","",申込書!A$2)</f>
        <v/>
      </c>
      <c r="D56" s="192" t="str" cm="1">
        <f t="array" ref="D56">IFERROR(INDEX(アル男!D$1:D$61,SMALL(IF(アル男!E$1:E$61&lt;&gt;"",ROW(アル男!E$1:E$61)),ROW())),"")</f>
        <v/>
      </c>
      <c r="E56" s="192" t="str" cm="1">
        <f t="array" ref="E56">IFERROR(INDEX(アル男!E$1:E$61,SMALL(IF(アル男!E$1:E$61&lt;&gt;"",ROW(アル男!E$1:E$61)),ROW())),"")</f>
        <v/>
      </c>
      <c r="F56" s="192" t="str">
        <f t="shared" si="0"/>
        <v/>
      </c>
    </row>
    <row r="57" spans="3:6" x14ac:dyDescent="0.15">
      <c r="C57" s="192" t="str">
        <f>IF(申込書!A$2="","",申込書!A$2)</f>
        <v/>
      </c>
      <c r="D57" s="192" t="str" cm="1">
        <f t="array" ref="D57">IFERROR(INDEX(アル男!D$1:D$61,SMALL(IF(アル男!E$1:E$61&lt;&gt;"",ROW(アル男!E$1:E$61)),ROW())),"")</f>
        <v/>
      </c>
      <c r="E57" s="192" t="str" cm="1">
        <f t="array" ref="E57">IFERROR(INDEX(アル男!E$1:E$61,SMALL(IF(アル男!E$1:E$61&lt;&gt;"",ROW(アル男!E$1:E$61)),ROW())),"")</f>
        <v/>
      </c>
      <c r="F57" s="192" t="str">
        <f t="shared" si="0"/>
        <v/>
      </c>
    </row>
    <row r="58" spans="3:6" x14ac:dyDescent="0.15">
      <c r="C58" s="192" t="str">
        <f>IF(申込書!A$2="","",申込書!A$2)</f>
        <v/>
      </c>
      <c r="D58" s="192" t="str" cm="1">
        <f t="array" ref="D58">IFERROR(INDEX(アル男!D$1:D$61,SMALL(IF(アル男!E$1:E$61&lt;&gt;"",ROW(アル男!E$1:E$61)),ROW())),"")</f>
        <v/>
      </c>
      <c r="E58" s="192" t="str" cm="1">
        <f t="array" ref="E58">IFERROR(INDEX(アル男!E$1:E$61,SMALL(IF(アル男!E$1:E$61&lt;&gt;"",ROW(アル男!E$1:E$61)),ROW())),"")</f>
        <v/>
      </c>
      <c r="F58" s="192" t="str">
        <f t="shared" si="0"/>
        <v/>
      </c>
    </row>
    <row r="59" spans="3:6" x14ac:dyDescent="0.15">
      <c r="C59" s="192" t="str">
        <f>IF(申込書!A$2="","",申込書!A$2)</f>
        <v/>
      </c>
      <c r="D59" s="192" t="str" cm="1">
        <f t="array" ref="D59">IFERROR(INDEX(アル男!D$1:D$61,SMALL(IF(アル男!E$1:E$61&lt;&gt;"",ROW(アル男!E$1:E$61)),ROW())),"")</f>
        <v/>
      </c>
      <c r="E59" s="192" t="str" cm="1">
        <f t="array" ref="E59">IFERROR(INDEX(アル男!E$1:E$61,SMALL(IF(アル男!E$1:E$61&lt;&gt;"",ROW(アル男!E$1:E$61)),ROW())),"")</f>
        <v/>
      </c>
      <c r="F59" s="192" t="str">
        <f t="shared" si="0"/>
        <v/>
      </c>
    </row>
    <row r="60" spans="3:6" x14ac:dyDescent="0.15">
      <c r="C60" s="192" t="str">
        <f>IF(申込書!A$2="","",申込書!A$2)</f>
        <v/>
      </c>
      <c r="D60" s="192" t="str" cm="1">
        <f t="array" ref="D60">IFERROR(INDEX(アル男!D$1:D$61,SMALL(IF(アル男!E$1:E$61&lt;&gt;"",ROW(アル男!E$1:E$61)),ROW())),"")</f>
        <v/>
      </c>
      <c r="E60" s="192" t="str" cm="1">
        <f t="array" ref="E60">IFERROR(INDEX(アル男!E$1:E$61,SMALL(IF(アル男!E$1:E$61&lt;&gt;"",ROW(アル男!E$1:E$61)),ROW())),"")</f>
        <v/>
      </c>
      <c r="F60" s="192" t="str">
        <f t="shared" si="0"/>
        <v/>
      </c>
    </row>
    <row r="61" spans="3:6" x14ac:dyDescent="0.15">
      <c r="C61" s="192" t="str">
        <f>IF(申込書!A$2="","",申込書!A$2)</f>
        <v/>
      </c>
      <c r="D61" s="192" t="str" cm="1">
        <f t="array" ref="D61">IFERROR(INDEX(アル男!D$1:D$61,SMALL(IF(アル男!E$1:E$61&lt;&gt;"",ROW(アル男!E$1:E$61)),ROW())),"")</f>
        <v/>
      </c>
      <c r="E61" s="192" t="str" cm="1">
        <f t="array" ref="E61">IFERROR(INDEX(アル男!E$1:E$61,SMALL(IF(アル男!E$1:E$61&lt;&gt;"",ROW(アル男!E$1:E$61)),ROW())),"")</f>
        <v/>
      </c>
      <c r="F61" s="192" t="str">
        <f t="shared" si="0"/>
        <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7</vt:i4>
      </vt:variant>
    </vt:vector>
  </HeadingPairs>
  <TitlesOfParts>
    <vt:vector size="27" baseType="lpstr">
      <vt:lpstr>要項</vt:lpstr>
      <vt:lpstr>市スポ練習会</vt:lpstr>
      <vt:lpstr>レンタル申込</vt:lpstr>
      <vt:lpstr>申込書</vt:lpstr>
      <vt:lpstr>アル男</vt:lpstr>
      <vt:lpstr>アル女</vt:lpstr>
      <vt:lpstr>クロ男</vt:lpstr>
      <vt:lpstr>クロ女</vt:lpstr>
      <vt:lpstr>アルペン男</vt:lpstr>
      <vt:lpstr>アルペン女</vt:lpstr>
      <vt:lpstr>クロス男</vt:lpstr>
      <vt:lpstr>クロス女</vt:lpstr>
      <vt:lpstr>2024アルペン男個票</vt:lpstr>
      <vt:lpstr>2024アルペン女個票</vt:lpstr>
      <vt:lpstr>2024クロス男個票</vt:lpstr>
      <vt:lpstr>2024クロス女個票</vt:lpstr>
      <vt:lpstr>Sheet2</vt:lpstr>
      <vt:lpstr>リスト</vt:lpstr>
      <vt:lpstr>出走</vt:lpstr>
      <vt:lpstr>得点例</vt:lpstr>
      <vt:lpstr>'2024アルペン女個票'!Print_Area</vt:lpstr>
      <vt:lpstr>'2024アルペン男個票'!Print_Area</vt:lpstr>
      <vt:lpstr>'2024クロス女個票'!Print_Area</vt:lpstr>
      <vt:lpstr>'2024クロス男個票'!Print_Area</vt:lpstr>
      <vt:lpstr>レンタル申込!Print_Area</vt:lpstr>
      <vt:lpstr>市スポ練習会!Print_Area</vt:lpstr>
      <vt:lpstr>要項!Print_Area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hideki</dc:creator>
  <cp:lastModifiedBy>komatsu</cp:lastModifiedBy>
  <cp:lastPrinted>2025-11-25T00:42:08Z</cp:lastPrinted>
  <dcterms:created xsi:type="dcterms:W3CDTF">2016-09-15T05:48:36Z</dcterms:created>
  <dcterms:modified xsi:type="dcterms:W3CDTF">2025-11-25T00:43:02Z</dcterms:modified>
</cp:coreProperties>
</file>